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040" firstSheet="7" activeTab="9"/>
  </bookViews>
  <sheets>
    <sheet name="PORTADA CTAS. ANUALES" sheetId="1" r:id="rId1"/>
    <sheet name="IDENTIFICACION" sheetId="2" r:id="rId2"/>
    <sheet name="RENDICION CUENTAS" sheetId="3" r:id="rId3"/>
    <sheet name="Ingresos" sheetId="4" r:id="rId4"/>
    <sheet name="Gastos" sheetId="5" r:id="rId5"/>
    <sheet name="Estado Financiero" sheetId="6" r:id="rId6"/>
    <sheet name="Anexos" sheetId="7" r:id="rId7"/>
    <sheet name="PRESUPUESTO Ingresos" sheetId="8" r:id="rId8"/>
    <sheet name="PRESUPUESTO Gastos" sheetId="9" r:id="rId9"/>
    <sheet name="INVENTARIO BIENES PATRIMONIALES" sheetId="10" r:id="rId10"/>
  </sheets>
  <definedNames>
    <definedName name="_xlnm.Print_Area" localSheetId="6">'Anexos'!$A$1:$F$72</definedName>
    <definedName name="_xlnm.Print_Area" localSheetId="9">'INVENTARIO BIENES PATRIMONIALES'!$A$1:$F$165</definedName>
    <definedName name="_xlnm.Print_Area" localSheetId="7">'PRESUPUESTO Ingresos'!$A$1:$G$86</definedName>
    <definedName name="_xlnm.Print_Area" localSheetId="2">'RENDICION CUENTAS'!$A$1:$F$65</definedName>
  </definedNames>
  <calcPr fullCalcOnLoad="1"/>
</workbook>
</file>

<file path=xl/sharedStrings.xml><?xml version="1.0" encoding="utf-8"?>
<sst xmlns="http://schemas.openxmlformats.org/spreadsheetml/2006/main" count="719" uniqueCount="406">
  <si>
    <t>TOTAL INGRESOS</t>
  </si>
  <si>
    <t>Inversiones en Bolsa de Valores</t>
  </si>
  <si>
    <t>Préstamos recibidos</t>
  </si>
  <si>
    <t>Préstamos concedidos</t>
  </si>
  <si>
    <t>Música</t>
  </si>
  <si>
    <t>Material de oficina: papelería, impresos oficiales, etc.</t>
  </si>
  <si>
    <t>Correos y teléfono</t>
  </si>
  <si>
    <t>GASTOS FINANCIEROS</t>
  </si>
  <si>
    <t>SALIDA DE LA COFRADÍA</t>
  </si>
  <si>
    <t>CIF:</t>
  </si>
  <si>
    <t xml:space="preserve">Localidad: </t>
  </si>
  <si>
    <t>SUBVENCIONES</t>
  </si>
  <si>
    <t>Salidas Extraordinarias de la Cofradía</t>
  </si>
  <si>
    <t>Depósitos e IPF</t>
  </si>
  <si>
    <t>Saldo en Banco</t>
  </si>
  <si>
    <t xml:space="preserve">Saldo en Caja </t>
  </si>
  <si>
    <t>Cuentas pendientes de cobrar</t>
  </si>
  <si>
    <t>Deuda con Seguridad Social</t>
  </si>
  <si>
    <t>Deuda con la Agencia Tributaria</t>
  </si>
  <si>
    <t>Deuda con otras entidades públicas</t>
  </si>
  <si>
    <t>Otros donativos sin finalidad específica</t>
  </si>
  <si>
    <t>Recibido con ocasión de Sacramentos y Sacramentales</t>
  </si>
  <si>
    <t>ANEXO I</t>
  </si>
  <si>
    <t>TOTAL ANUAL</t>
  </si>
  <si>
    <t>VENTA DE BIENES PATRIMONIALES</t>
  </si>
  <si>
    <t>TIPO DE BIEN</t>
  </si>
  <si>
    <t>FECHA VENTA</t>
  </si>
  <si>
    <t>PRECIO TOTAL</t>
  </si>
  <si>
    <t>COMPRA DE BIENES PATRIMONIALES</t>
  </si>
  <si>
    <t>FECHA COMPRA</t>
  </si>
  <si>
    <t>SOLICITADO PRESTAMO PARA LA COMPRA ( SI / NO)</t>
  </si>
  <si>
    <t xml:space="preserve">PRESTAMOS RECIBIDOS </t>
  </si>
  <si>
    <t>ENTIDAD FINANCIERA</t>
  </si>
  <si>
    <t>FECHA</t>
  </si>
  <si>
    <t>TOTAL DEL PRESTAMO</t>
  </si>
  <si>
    <t>Objetos religiosos, estampas medallas, etc.</t>
  </si>
  <si>
    <t>ESTADO FINANCIERO AL 31 DE DICIEMBRE 20XX</t>
  </si>
  <si>
    <t>Cera, baterias, bombillas, pilas, otros, etc…</t>
  </si>
  <si>
    <t>Parroquia:</t>
  </si>
  <si>
    <t>Tesorero</t>
  </si>
  <si>
    <t>Presidente o Hermano Mayor</t>
  </si>
  <si>
    <t>TOTALES</t>
  </si>
  <si>
    <t>Ejercicio y Periodo Cierre Ejercicio</t>
  </si>
  <si>
    <t>Del</t>
  </si>
  <si>
    <t>Al</t>
  </si>
  <si>
    <t xml:space="preserve">HERMANDAD O COFRADÍA: </t>
  </si>
  <si>
    <t>PROYECTOS DE CARIDAD</t>
  </si>
  <si>
    <t>PRESUPUESTADO</t>
  </si>
  <si>
    <t>EXTERNO</t>
  </si>
  <si>
    <t>Nº R.E.R.:</t>
  </si>
  <si>
    <t>Población:</t>
  </si>
  <si>
    <t>C.Postal</t>
  </si>
  <si>
    <t>Vicaria:</t>
  </si>
  <si>
    <t>Arciprestazgo:</t>
  </si>
  <si>
    <t>Fecha cierre ejercicio social:</t>
  </si>
  <si>
    <t>Fecha aprobación Cuentas Asamblea General:</t>
  </si>
  <si>
    <t>Domicilio de la ENTIDAD CORPORATIVA:</t>
  </si>
  <si>
    <t>Representante Legal (Presidente)</t>
  </si>
  <si>
    <t>Teléfono entidad corporativa o Presidente</t>
  </si>
  <si>
    <t>E_mail entidad corporativa o Presidente</t>
  </si>
  <si>
    <t>Teléfono móvil:</t>
  </si>
  <si>
    <t>Acogida al Régimen Fiscal Ley 49/2002</t>
  </si>
  <si>
    <t>NO</t>
  </si>
  <si>
    <t xml:space="preserve">SI     </t>
  </si>
  <si>
    <t>A)</t>
  </si>
  <si>
    <t>Excedente del ejercicio</t>
  </si>
  <si>
    <t>Ingresos de la actividad propia</t>
  </si>
  <si>
    <t>a)</t>
  </si>
  <si>
    <t>Cuotas de asociados y afiliados</t>
  </si>
  <si>
    <t>b)</t>
  </si>
  <si>
    <t>c)</t>
  </si>
  <si>
    <t>d)</t>
  </si>
  <si>
    <t>e)</t>
  </si>
  <si>
    <t>Aportaciones de usuarios</t>
  </si>
  <si>
    <t>Ingresos de promociones, patrocinadores y colaboradores</t>
  </si>
  <si>
    <t>Reintegro de ayudas y asignaciones</t>
  </si>
  <si>
    <t>Ventas y otros ingresos de la actividad mercantil</t>
  </si>
  <si>
    <t>3.</t>
  </si>
  <si>
    <t>1.</t>
  </si>
  <si>
    <t>2.</t>
  </si>
  <si>
    <t>Gastos por ayudas y otros</t>
  </si>
  <si>
    <t>Ayudas monetarias</t>
  </si>
  <si>
    <t>Ayudas no monetarias</t>
  </si>
  <si>
    <t>Gastos por colaboraciones y del órgano de gobierno</t>
  </si>
  <si>
    <t>Reintegro subvenciones, donaciones y legados</t>
  </si>
  <si>
    <t>4.</t>
  </si>
  <si>
    <t>Variación existencias productos terminados</t>
  </si>
  <si>
    <t>5.</t>
  </si>
  <si>
    <t>Trabajos realizados por la entidad para su activo</t>
  </si>
  <si>
    <t>6.</t>
  </si>
  <si>
    <t>Aprovisionamientos</t>
  </si>
  <si>
    <t>7.</t>
  </si>
  <si>
    <t>8.</t>
  </si>
  <si>
    <t>9.</t>
  </si>
  <si>
    <t>10.</t>
  </si>
  <si>
    <t>11.</t>
  </si>
  <si>
    <t>12.</t>
  </si>
  <si>
    <t>13.</t>
  </si>
  <si>
    <t>Otros ingresos de la actividad</t>
  </si>
  <si>
    <t>Gastos de personal</t>
  </si>
  <si>
    <t>Otros gastos de la actividad</t>
  </si>
  <si>
    <t>Amortización del inmovilizado</t>
  </si>
  <si>
    <t>Subvenciones, donaciones y legados de capital traspasados al exdedente del ejercicio</t>
  </si>
  <si>
    <t>Exceso de provisiones</t>
  </si>
  <si>
    <t>Deterioro y resultado por enajenaciones del inmovilizado</t>
  </si>
  <si>
    <t>14.</t>
  </si>
  <si>
    <t>Ingresos financieros</t>
  </si>
  <si>
    <t>15.</t>
  </si>
  <si>
    <t>Gastos financieros</t>
  </si>
  <si>
    <t>16.</t>
  </si>
  <si>
    <t>Variación valor razonable instrumentos financieros</t>
  </si>
  <si>
    <t>17.</t>
  </si>
  <si>
    <t>Diferencias de cambio</t>
  </si>
  <si>
    <t>18.</t>
  </si>
  <si>
    <t>Deterioro y resultado por enajenación instrumentos financieros</t>
  </si>
  <si>
    <t>A.2)</t>
  </si>
  <si>
    <t>A.1)</t>
  </si>
  <si>
    <r>
      <t xml:space="preserve">EXCEDENTE DE LA ACTIVIDAD </t>
    </r>
    <r>
      <rPr>
        <b/>
        <sz val="8"/>
        <rFont val="Tahoma"/>
        <family val="2"/>
      </rPr>
      <t>(1+2+3+4+5+6+7+8+9+10+11+12+13)</t>
    </r>
  </si>
  <si>
    <r>
      <t>EXCEDENTE DE LAS OPERACIONES FINANCIERAS</t>
    </r>
    <r>
      <rPr>
        <b/>
        <sz val="8"/>
        <rFont val="Tahoma"/>
        <family val="2"/>
      </rPr>
      <t xml:space="preserve"> (14+15+16+17+18)</t>
    </r>
  </si>
  <si>
    <t>A.3)</t>
  </si>
  <si>
    <t>EXCEDENTE ANTES DE IMPUESTOS (A.1 + A.2)</t>
  </si>
  <si>
    <t>19.</t>
  </si>
  <si>
    <t>Impuesto sobre beneficios</t>
  </si>
  <si>
    <t>A.4)</t>
  </si>
  <si>
    <t>Variación patrimonio neto reconocida en el excedente del ejercicio (A.3 + 19)</t>
  </si>
  <si>
    <t>VENTAS Y OTROS INGRESOS ACTIVIDAD MERCANTIL</t>
  </si>
  <si>
    <t>Venta libros, publicaciones, etc…</t>
  </si>
  <si>
    <t>(*)</t>
  </si>
  <si>
    <t>Unidad económica única, deben incorporarse estos ingresos a los datos económicos de la corporación, ya que es ésta la que tiene la personalidad jurídica, tanto canónica como civil.</t>
  </si>
  <si>
    <t>Cuotas anuales cofrades y hermanos</t>
  </si>
  <si>
    <t>Cuotas procesión</t>
  </si>
  <si>
    <t>Ingresos promociones captación de recursos</t>
  </si>
  <si>
    <t>Ingresos patrocinadores y colaboradores</t>
  </si>
  <si>
    <t>INGRESOS DE COFRADES Y HERMANOS Y OTROS INGRESOS DE LOS FIELES</t>
  </si>
  <si>
    <t>TRABAJOS REALIZADOS PARA LA CORPORACIÓN</t>
  </si>
  <si>
    <t>Trabajos realizados para el inmovilizado intangible</t>
  </si>
  <si>
    <t>Trabajos realizados para el inmovilizado material</t>
  </si>
  <si>
    <t>Ventas actividades económicas - Cantinas, barras, bingos, museos, exposiciones, etc…</t>
  </si>
  <si>
    <t>OTROS INGRESOS DE GESTIÓN</t>
  </si>
  <si>
    <t>Cuotas de Hermandades, Agrupaciones, Pasos, etc… (*)</t>
  </si>
  <si>
    <t>Subvenciones privadas: Fundaciones, Empresas, Bancos, etc…</t>
  </si>
  <si>
    <t>Subvenciones públicas: Estado, C.A.R.M. - Ayuntamientos, otras instituciones publicas, etc…</t>
  </si>
  <si>
    <t>Ingresos por Rifas, loterías, etc…</t>
  </si>
  <si>
    <t>INGRESOS FINANCIEROS</t>
  </si>
  <si>
    <t>Ingresos participacines instrumentos de patrimonio, renta variable y fija</t>
  </si>
  <si>
    <t>Otros ingresos financieros, cuentas corrientes, plazo fijo, etc…</t>
  </si>
  <si>
    <t>Beneficios procedentes enajenación del inmovilizado intangible</t>
  </si>
  <si>
    <t>Beneficios procedentes enajenación del inmovilizado material</t>
  </si>
  <si>
    <t>Ingresos por indemnización seguros</t>
  </si>
  <si>
    <t>Otros ingresos excepcionales</t>
  </si>
  <si>
    <t>Subvenciones, donaciones y legados imputados al Excedente ejercicio</t>
  </si>
  <si>
    <t>Otros aprovisionamientos</t>
  </si>
  <si>
    <t>VARIACIÓN DE EXISTENCIAS BIENES DESTINADOS PARA LA VENTA</t>
  </si>
  <si>
    <t>Existencias iniciales de bienes destinados para la venta</t>
  </si>
  <si>
    <t>Existencias finales de bienes destinados para la venta</t>
  </si>
  <si>
    <t>ARRENDAMIENTOS</t>
  </si>
  <si>
    <t>Oficinas, almacenes, etc…</t>
  </si>
  <si>
    <t>REPARACIONES Y CONSERVACIÓN</t>
  </si>
  <si>
    <t>Reparación y conservación enseres cofradía</t>
  </si>
  <si>
    <t>Enseres cofradía</t>
  </si>
  <si>
    <t>SERVICIOS PROFESIONALES INDEPENDIENTES</t>
  </si>
  <si>
    <t>TRANSPORTES</t>
  </si>
  <si>
    <t>PRIMAS DE SEGUROS</t>
  </si>
  <si>
    <t>SERVICIOS BANCARIOS Y SIMILARES</t>
  </si>
  <si>
    <t>PUBLICIDAD, PROPAGANDA Y RELACIONES PUBLICAS</t>
  </si>
  <si>
    <t>Atenciones protocolarias (Comidas, cenas, regalos, etc…)</t>
  </si>
  <si>
    <t>SUMINISTROS</t>
  </si>
  <si>
    <t>Electricidad</t>
  </si>
  <si>
    <t>Agua</t>
  </si>
  <si>
    <t>Gas</t>
  </si>
  <si>
    <t>Otros suministros</t>
  </si>
  <si>
    <t>OTROS SERVICIOS</t>
  </si>
  <si>
    <t>Carteles, folletos actos Cofradía, otro material publicidad o propaganda</t>
  </si>
  <si>
    <t>Servicios de limpieza</t>
  </si>
  <si>
    <t>Actividades litúrgicas: sagradas formas, vino, cera, libros litúrgicos, etc…</t>
  </si>
  <si>
    <t>Actividades pastorales: Catequesis, conferencias, cursillos, etc…</t>
  </si>
  <si>
    <t>Trabajos personal externo: carpinteros, electricistas, transportitas, etc…</t>
  </si>
  <si>
    <t>Arreglos florales</t>
  </si>
  <si>
    <t>Gastos por Hermandades, Agrupaciones, Pasos, etc…(*)</t>
  </si>
  <si>
    <t>TRIBUTOS</t>
  </si>
  <si>
    <t>Impuesto sobre sociedades</t>
  </si>
  <si>
    <t>Otros tributos</t>
  </si>
  <si>
    <t>GASTOS DE PERSONAL</t>
  </si>
  <si>
    <t>Sueldos y salarios personal Cofradía</t>
  </si>
  <si>
    <t>Seguridad Social a cargo de la entidad</t>
  </si>
  <si>
    <t>AYUDAS MONETARIAS DE LA ENTIDAD Y OTROS GASTOS DE GESTIÓN</t>
  </si>
  <si>
    <t>Colaboradores, voluntarios y estipendios sacerdotes</t>
  </si>
  <si>
    <t>Ayudas monetarias a Entidades Diocesanas (Delegación Diocesana de HH. y CC.)</t>
  </si>
  <si>
    <t>Ayudas monetarias a la Parroquia</t>
  </si>
  <si>
    <t>Ayudas monetarias a Cáritas Parroquial</t>
  </si>
  <si>
    <t>Ayudas monetarias individuales</t>
  </si>
  <si>
    <t>Prestacioens no monetarias individuales</t>
  </si>
  <si>
    <t>Compensación gastos por prestaciones de colaboración</t>
  </si>
  <si>
    <t>Reembolso gastos al órgano de gobierno</t>
  </si>
  <si>
    <t>Pérdidas de créditos incobrables</t>
  </si>
  <si>
    <t>Intereses deudas de entidades de crédito</t>
  </si>
  <si>
    <t>Otros gastos financieros</t>
  </si>
  <si>
    <t>PÉRDIDAS ACTIVOS NO CORRIENTES Y GASTOS EXCEPCIONALES</t>
  </si>
  <si>
    <t>Pérdidas enajenación inmovilizado intangible</t>
  </si>
  <si>
    <t>Pérdidas enajenación inmovilizado material</t>
  </si>
  <si>
    <t>Gastos excepcionales</t>
  </si>
  <si>
    <t>DOTACIONES PARA AMORTIZACIONES</t>
  </si>
  <si>
    <t>Amortización del inmovilizado intangible</t>
  </si>
  <si>
    <t>Amortización del inmovilizado material</t>
  </si>
  <si>
    <t>Ingresos usuarios</t>
  </si>
  <si>
    <t>DETALLE DE LAS CUENTAS</t>
  </si>
  <si>
    <t>Nº CUENTA</t>
  </si>
  <si>
    <t>Importes parciales</t>
  </si>
  <si>
    <t>IMPORTE TOTAL</t>
  </si>
  <si>
    <t>Ingresos por donativos</t>
  </si>
  <si>
    <t>Cuotas de cofrades</t>
  </si>
  <si>
    <t>Ingresos por servicios diversos</t>
  </si>
  <si>
    <t>Ingresos formación, conferencias, convivencias, etc…</t>
  </si>
  <si>
    <t>Ingresos formación, conferencias, convivencias, etc… (*) Hermandades, Agrupaciones, Pasos</t>
  </si>
  <si>
    <t>Realización páginas web propia, redes sociales, etc…</t>
  </si>
  <si>
    <t>Realización trabajos declaración interés turístico (Regional, Nacional o Internacional)</t>
  </si>
  <si>
    <t>Realización de enseres para la Cofradía o Hermandad</t>
  </si>
  <si>
    <t>Cepillos: Cultos, besapies, etc…</t>
  </si>
  <si>
    <t>Patrocinadores en publicaciones: revistas, libros, folletos, etc…</t>
  </si>
  <si>
    <t>Colaboradores</t>
  </si>
  <si>
    <t>Ingresos túnicas y otros ornamentos para cofrades</t>
  </si>
  <si>
    <t>Ingresos excepcionales</t>
  </si>
  <si>
    <t>BENEFICIOS ENAJENACIÓN ACTIVOS NO CORRIENTES E INGRESOS EXCEPCIONALES</t>
  </si>
  <si>
    <t>Ingresos por arrendamiento</t>
  </si>
  <si>
    <t>Ingresos por arrendamientos de locales</t>
  </si>
  <si>
    <t>Ingresos por otros servicios diversos</t>
  </si>
  <si>
    <t>Otros trabajos realizados para inmovilizado material</t>
  </si>
  <si>
    <t>Subvención Estado</t>
  </si>
  <si>
    <t>Subvención Comunidad Autónoma de Murcia</t>
  </si>
  <si>
    <t>Subvención Ayuntamiento</t>
  </si>
  <si>
    <t>Subvenciones Fundaciones propias</t>
  </si>
  <si>
    <t>Subvenciones Fundaciones ajenas</t>
  </si>
  <si>
    <t>Subvenciones Empresas, Bancos</t>
  </si>
  <si>
    <t>Intereses financieros Fondos de Inversión</t>
  </si>
  <si>
    <t>Intereses financieros otros fondos de análoga naturaleza</t>
  </si>
  <si>
    <t>Ingresos financieros plazos fijos y cuentas análoga naturaleza</t>
  </si>
  <si>
    <t>Ingresos financieros cuentas corrientes y ahorro</t>
  </si>
  <si>
    <t>Beneficio por enajenación del inmovilizado intangible</t>
  </si>
  <si>
    <t>Beneficio por enajenación de locales</t>
  </si>
  <si>
    <t>Beneficio por enajenación de imágenes, grupos escultóricos, etc…</t>
  </si>
  <si>
    <t>Beneficio por enajenación de enseres procesionales o de culto</t>
  </si>
  <si>
    <t>Ventas de recuerdos o merchandising</t>
  </si>
  <si>
    <t>Venta de estampas, medallas, insignias, lazos, etc…</t>
  </si>
  <si>
    <t>Venta publicaciones propias Cofradía: Revistas, libros, folletos, etc…</t>
  </si>
  <si>
    <t>Venta publicaciones ajenas: Libros y otras ediciones análoga naturaleza</t>
  </si>
  <si>
    <t>Ventas actividades económicas propia Cofradía: permanentes o exporádicas</t>
  </si>
  <si>
    <t>Ventas actividades económicas - (*) Hermandades, Agrupaciones, Pasos, etc…sin personalidad juridica propia</t>
  </si>
  <si>
    <t>Cuotas extraordinarias</t>
  </si>
  <si>
    <t>Ingresos por otros arrendamientos: Túnicas, enseres, etc…</t>
  </si>
  <si>
    <t>La Cofradía es una unidad económica única, con personalidad jurídica canónica y civil, por lo que debe consolidar las cuentas de aquellas unidades económicas dentro de la misma que no tienen esa personalidad jurídica canónica ni civil, como por ejemplo: Agrupaciones, Hermandades, Pasos, Bandas de música, etc...</t>
  </si>
  <si>
    <t>Conciertos, comidas o cenas, otros eventos</t>
  </si>
  <si>
    <t>Nombre Cofradía</t>
  </si>
  <si>
    <t>EJERCICIO:</t>
  </si>
  <si>
    <t>SERVICIOS EXTERIORES</t>
  </si>
  <si>
    <t>Importe Total</t>
  </si>
  <si>
    <t>Nº CUENTAS</t>
  </si>
  <si>
    <t>DESCRIPCIÓN DE LAS CUENTAS</t>
  </si>
  <si>
    <t>Locomoción y dietas</t>
  </si>
  <si>
    <t>Pérdidas cuotas cofrades incobrables</t>
  </si>
  <si>
    <t>Otros arrendamientos</t>
  </si>
  <si>
    <t>Reparación de locales, almacenes</t>
  </si>
  <si>
    <t>Mantenimiento y conservación imágenes procesionales y de culto</t>
  </si>
  <si>
    <t>Servicios jurídicos y laborales</t>
  </si>
  <si>
    <t>Servicios economicos y asesoramiento</t>
  </si>
  <si>
    <t>Compras objetos religiosos: estampas, medallas, insignias, etc…</t>
  </si>
  <si>
    <t>COMPRAS</t>
  </si>
  <si>
    <t>Materiales para túnicas y otras vestimentas cofradía</t>
  </si>
  <si>
    <t>Compras telas y otros ornamentos vestiduras cofrades</t>
  </si>
  <si>
    <t>Compras otros aprovisionamientos</t>
  </si>
  <si>
    <t>Trabajos realizados por otras entidades o empresas</t>
  </si>
  <si>
    <t>Trabajos realizados mantenimiento bienes cofradía</t>
  </si>
  <si>
    <t>Existencias iniciales de bienes destinados para la venta y otros</t>
  </si>
  <si>
    <t>Existencias finales de bienes destinados para la venta y otros</t>
  </si>
  <si>
    <t>Otros transportes distintos salida cofradía. Traslados a exposiciones, restauraciones, etc…</t>
  </si>
  <si>
    <t>Locales propios y arrendados</t>
  </si>
  <si>
    <t>Imágenes y grupos escultóricos procesionales y de culto</t>
  </si>
  <si>
    <t>Salida Procesión: Ordinaria y Extraordinaria</t>
  </si>
  <si>
    <t>Servicios bancarios: comisiones cobro recibos, transferencias, etc…</t>
  </si>
  <si>
    <t>Sueldos y salarios personal propio</t>
  </si>
  <si>
    <t>Seguridad Social a cargo Cofradía</t>
  </si>
  <si>
    <t>Actividades asistenciales sociales (Bolsa de Caridad)</t>
  </si>
  <si>
    <t>Atenciones a CARITAS parroquial</t>
  </si>
  <si>
    <t>Gratificación a colaboradores, voluntarios, etc…</t>
  </si>
  <si>
    <t>Estipendio sacerdotes: cultos y funciones religiosas</t>
  </si>
  <si>
    <t>IBI locales</t>
  </si>
  <si>
    <t>Tasas municipales, etc…</t>
  </si>
  <si>
    <t>Compensación gastos por prestación de colaboración y voluntariado</t>
  </si>
  <si>
    <t>Intereses de deudas</t>
  </si>
  <si>
    <t>Intereses deudas de otras entidades o particulares</t>
  </si>
  <si>
    <t>Pérdidas enajenación u otras causas inmovilizado intangible: páginas web, cuentas correo, etc…</t>
  </si>
  <si>
    <t>Pérdidas enajeanción inmovilizado material: locales, imágenes, enseres, etc…</t>
  </si>
  <si>
    <t>Gastos excepcionales no contemplados en otras partidas</t>
  </si>
  <si>
    <t>Mantenimiento páginas web, correos corporativos, redes sociales, etc…</t>
  </si>
  <si>
    <t>Impuesto sobre beneficios corriente</t>
  </si>
  <si>
    <t>Prestaciones no monetarias a otras Entidades</t>
  </si>
  <si>
    <t>Otros gastos de gestión corriente</t>
  </si>
  <si>
    <t>Gastos loterías, rifas, etc…</t>
  </si>
  <si>
    <t>Patentes, licencias, marcas y similares</t>
  </si>
  <si>
    <t>Aplicaciones informáticas</t>
  </si>
  <si>
    <t>Otro inmovilizado intangible</t>
  </si>
  <si>
    <t>Construcciones</t>
  </si>
  <si>
    <t>Mobiliario</t>
  </si>
  <si>
    <t>Equipos proceso información</t>
  </si>
  <si>
    <t>Enseres patrimoniales cofradía</t>
  </si>
  <si>
    <t>COMPRAS Y GASTOS</t>
  </si>
  <si>
    <t>TOTAL</t>
  </si>
  <si>
    <t>Ejercicio 2018</t>
  </si>
  <si>
    <t>Presupuesto 2018</t>
  </si>
  <si>
    <t>Diferencias 2018</t>
  </si>
  <si>
    <t>INGRESOS ANUALES</t>
  </si>
  <si>
    <t>Nombre Entidad:</t>
  </si>
  <si>
    <t>GASTOS ANUALES</t>
  </si>
  <si>
    <t>PRESUPUESTO DE INGRESOS</t>
  </si>
  <si>
    <t>PRESUPUESTO DE GASTOS</t>
  </si>
  <si>
    <t>PLAZOS DIFERIDOS</t>
  </si>
  <si>
    <t>PLAZOS RECIBIDOS</t>
  </si>
  <si>
    <t>PRECIO DE ADQUISICIÓN</t>
  </si>
  <si>
    <t>PARTE FINANCIADA PRESTAMO</t>
  </si>
  <si>
    <t>AMORTIZACIONES PAGADAS AÑO</t>
  </si>
  <si>
    <t>AMORTIZACIONES PENDIENTES</t>
  </si>
  <si>
    <t>NOMBRE COFRADÍA, HERMANDAD, CABILDO, ETC…</t>
  </si>
  <si>
    <t>DATOS DE IDENTIFICACIÓN COFRADÍA, HERMANDAD, CABILDO O JUNTA CENTRAL</t>
  </si>
  <si>
    <t>EJERCICIO</t>
  </si>
  <si>
    <t xml:space="preserve">PERIODO DEL EJERCICIO </t>
  </si>
  <si>
    <t>PROPIO</t>
  </si>
  <si>
    <t>TOTAL DE INGRESOS DEL EJERCICIO</t>
  </si>
  <si>
    <t>TOTAL DE GASTOS DEL EJERCICIO</t>
  </si>
  <si>
    <t>EXCEDENTE DEL EJERCICIO (PERDIDAS)</t>
  </si>
  <si>
    <t>EXCEDENTE DEL EJERCICIO (BENEFICIOS)</t>
  </si>
  <si>
    <t>FIRMAS</t>
  </si>
  <si>
    <t>CONSEJO DE ASUNTOS ECONOMICOS</t>
  </si>
  <si>
    <t>NOMBRE Y APELLIDOS</t>
  </si>
  <si>
    <t>OTROS DATOS DE CARÁCTER INFORMATIVO</t>
  </si>
  <si>
    <t>Nº DE COFRADES AL INICIO DEL EJERCICIO</t>
  </si>
  <si>
    <t>Nº DE COFRADES AL FINAL DEL EJERCICIO</t>
  </si>
  <si>
    <t>ALTAS COFRADES DEL EJERCICIO</t>
  </si>
  <si>
    <t>BAJAS COFRADES DEL EJERCICIO</t>
  </si>
  <si>
    <t>RENDICIÓN CUENTAS DEL EJERCICIO - MODELO ASOCIACIONES PUBLICAS FIELES - HERMANDADES</t>
  </si>
  <si>
    <t>Fdo.:</t>
  </si>
  <si>
    <t>SELLO DE LA HERMANDAD, COFRADÍA O CABILDO</t>
  </si>
  <si>
    <t>Murcia,</t>
  </si>
  <si>
    <t>SUBVENCIONES, DONATIVOS Y LEGADOS RECIBIDOS</t>
  </si>
  <si>
    <t>ENTIDAD CONCEDENTE</t>
  </si>
  <si>
    <t>TOTAL RECIBIDO</t>
  </si>
  <si>
    <t>A FINES PROPIOS</t>
  </si>
  <si>
    <t>A FINES AJENOS</t>
  </si>
  <si>
    <t>Nombre del Administrador-Presidente</t>
  </si>
  <si>
    <t>INVENTARIO BIENES PATRIMONIALES</t>
  </si>
  <si>
    <t>DESCRIPCIÓN DEL ELEMENTO</t>
  </si>
  <si>
    <t>FECHA DE ADQUISICIÓN</t>
  </si>
  <si>
    <t>INMOVILIZADO MATERIAL</t>
  </si>
  <si>
    <t>Terrenos y bienes naturales</t>
  </si>
  <si>
    <t>(Descripción)</t>
  </si>
  <si>
    <t>INMOVILIZADO INTANGIBLE</t>
  </si>
  <si>
    <t>Propiedad industrial e intelectual</t>
  </si>
  <si>
    <t>BIENES DEL PATRIMONIO HISTÓRICO</t>
  </si>
  <si>
    <t>Bienes inmuebles</t>
  </si>
  <si>
    <t>Archivos</t>
  </si>
  <si>
    <t>Bibliotecas</t>
  </si>
  <si>
    <t>Museos</t>
  </si>
  <si>
    <t>BIENES PATRIMONIALES ECLESIÁSTICOS</t>
  </si>
  <si>
    <t>VALOR DE ADQUISICIÓN ACTUALIZADO</t>
  </si>
  <si>
    <t>TITULO DE ADQUISICIÓN</t>
  </si>
  <si>
    <t>Ejercicio</t>
  </si>
  <si>
    <t>Periodo realización inventario</t>
  </si>
  <si>
    <t>LUGAR DE LOCALIZACIÓN</t>
  </si>
  <si>
    <t>Unidades</t>
  </si>
  <si>
    <t>Enseres y ornamentos culto - litúrgicos</t>
  </si>
  <si>
    <t>Enseres y ornamentos culto - procesión</t>
  </si>
  <si>
    <t>Enseres y ornamentos culto - proceso de fabricación</t>
  </si>
  <si>
    <t>Concesiones administrativas (uso locales, terrenos, etc…)</t>
  </si>
  <si>
    <t>Aplicaciones informáticas (Programas, web, etc…)</t>
  </si>
  <si>
    <t>Equipos proceso de información (ordenadores, impresoras, etc..)</t>
  </si>
  <si>
    <t>Bienes muebles (imágenes, tronos, objetos culto, etc…)</t>
  </si>
  <si>
    <t>Otros bienes no recogidos apartados anteriores</t>
  </si>
  <si>
    <t>TOTAL VALORACIÓN BIENES PATRIMONIALES</t>
  </si>
  <si>
    <t>Hermandad</t>
  </si>
  <si>
    <t>Saldos Pendientes pagar proveedores</t>
  </si>
  <si>
    <t>Otras deudas no recogidas otros aptdos.</t>
  </si>
  <si>
    <t>Deuda Delegación Diocesana HH. y CC.</t>
  </si>
  <si>
    <t xml:space="preserve">Inversiones en Fondos Públicos </t>
  </si>
  <si>
    <t>FIRMA</t>
  </si>
  <si>
    <t>CONSEJO ECONOMICO</t>
  </si>
  <si>
    <t>En este cuadro firmarán los componentes del consejo económico, obligatorio dentro de las asociaciones públicas de fieles por el Código de Derecho Canóico. Si se han nombrado dos consejeros económicos, firmarán los dos. Si por el contrario, se ha decidido que sean todos los miembros de la Junta de Gobierno o parte de ella, firmarán los componentes de la misma.</t>
  </si>
  <si>
    <t>Fecha confirmación Administrador-Presidente</t>
  </si>
  <si>
    <t>DATOS DE LAS ENTIDADES SIN PERSONALIAD JURIDICA INDEPENDIENTE</t>
  </si>
  <si>
    <t>INGRESOS</t>
  </si>
  <si>
    <t>GASTOS</t>
  </si>
  <si>
    <t>ADQUISICION B.</t>
  </si>
  <si>
    <t>ENAJENACION B.</t>
  </si>
  <si>
    <t>AGRUPACIÓN, HERMANDAD, PASO, ETC…</t>
  </si>
  <si>
    <t>CUOTAS DE COFRADES</t>
  </si>
  <si>
    <t>ENTIDADES ORGANIZATIVAS</t>
  </si>
  <si>
    <t>CUOTA ANUAL</t>
  </si>
  <si>
    <t>CUOTA PROCESIÓN</t>
  </si>
  <si>
    <t>CUOTA DERRAMA</t>
  </si>
  <si>
    <t>ENTIDAD CANONICA-CIVIL - ACTIVIDADES PROPIAS</t>
  </si>
  <si>
    <t>Entidades menores: Agrupación, Hdad. Paso, etc...</t>
  </si>
  <si>
    <t>Otras entidades sin personalidad jurídica canónica-civil</t>
  </si>
  <si>
    <t>Unidad económica única, deben incorporarse estos gastos a los datos económicos de la corporación, ya que es ésta la que tiene la personalidad jurídica, tanto canónica como civil.</t>
  </si>
  <si>
    <t>Ventas actividades económicas - (*) Hermandades, Agrupaciones, Pasos, etc…s-p. juridica prop.</t>
  </si>
  <si>
    <t>ESTADOS FINANCIEROS</t>
  </si>
  <si>
    <t>COFRADIA, HERMANDAD, CABILDO</t>
  </si>
  <si>
    <t>20XX</t>
  </si>
  <si>
    <t>EJERCICIO REF. CIERRE CUENTAS</t>
  </si>
  <si>
    <t>HERMANDAD, COFRADÍA, CABILDO, ETC…</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</si>
</sst>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_ ;[Red]\-#,##0.00\ "/>
    <numFmt numFmtId="183" formatCode="0_ ;[Red]\-0\ "/>
    <numFmt numFmtId="184" formatCode="#,##0_ ;\-#,##0\ "/>
    <numFmt numFmtId="185" formatCode="#,##0.00\ &quot;€&quot;"/>
    <numFmt numFmtId="186" formatCode="dd\-mm\-yy;@"/>
    <numFmt numFmtId="187" formatCode="[$-C0A]dddd\,\ d\ &quot;de&quot;\ mmmm\ &quot;de&quot;\ yy"/>
    <numFmt numFmtId="188" formatCode="[$-C0A]d\-mmm\-yyyy;@"/>
    <numFmt numFmtId="189" formatCode="[$-C0A]dddd\,\ dd&quot; de &quot;mmmm&quot; de &quot;yyyy"/>
    <numFmt numFmtId="190" formatCode="[&lt;=9999999]###\-####;\(###\)\ ###\-####"/>
  </numFmts>
  <fonts count="100">
    <font>
      <sz val="10"/>
      <name val="Arial"/>
      <family val="0"/>
    </font>
    <font>
      <sz val="10"/>
      <name val="Tahoma"/>
      <family val="2"/>
    </font>
    <font>
      <b/>
      <sz val="10"/>
      <name val="Tahoma"/>
      <family val="2"/>
    </font>
    <font>
      <b/>
      <sz val="12"/>
      <name val="Tahoma"/>
      <family val="2"/>
    </font>
    <font>
      <sz val="12"/>
      <name val="Tahoma"/>
      <family val="2"/>
    </font>
    <font>
      <b/>
      <sz val="14"/>
      <name val="Tahoma"/>
      <family val="2"/>
    </font>
    <font>
      <sz val="14"/>
      <name val="Tahoma"/>
      <family val="2"/>
    </font>
    <font>
      <b/>
      <sz val="9"/>
      <name val="Tahoma"/>
      <family val="2"/>
    </font>
    <font>
      <sz val="9"/>
      <name val="Tahoma"/>
      <family val="2"/>
    </font>
    <font>
      <b/>
      <sz val="9"/>
      <name val="Arial"/>
      <family val="2"/>
    </font>
    <font>
      <sz val="9"/>
      <name val="Arial"/>
      <family val="2"/>
    </font>
    <font>
      <b/>
      <sz val="11"/>
      <name val="Tahoma"/>
      <family val="2"/>
    </font>
    <font>
      <sz val="8"/>
      <name val="Tahoma"/>
      <family val="2"/>
    </font>
    <font>
      <b/>
      <sz val="8"/>
      <name val="Tahoma"/>
      <family val="2"/>
    </font>
    <font>
      <b/>
      <sz val="8"/>
      <name val="Arial"/>
      <family val="2"/>
    </font>
    <font>
      <sz val="8"/>
      <name val="Arial"/>
      <family val="2"/>
    </font>
    <font>
      <b/>
      <sz val="16"/>
      <name val="Arial"/>
      <family val="2"/>
    </font>
    <font>
      <b/>
      <sz val="16"/>
      <name val="Tahoma"/>
      <family val="2"/>
    </font>
    <font>
      <sz val="14"/>
      <name val="Arial"/>
      <family val="2"/>
    </font>
    <font>
      <b/>
      <sz val="10"/>
      <name val="Arial"/>
      <family val="2"/>
    </font>
    <font>
      <b/>
      <sz val="14"/>
      <name val="Arial"/>
      <family val="2"/>
    </font>
    <font>
      <b/>
      <sz val="12"/>
      <name val="Arial"/>
      <family val="2"/>
    </font>
    <font>
      <sz val="12"/>
      <name val="Arial"/>
      <family val="2"/>
    </font>
    <font>
      <b/>
      <sz val="20"/>
      <name val="Felix Titling"/>
      <family val="5"/>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2"/>
      <color indexed="8"/>
      <name val="Tahoma"/>
      <family val="2"/>
    </font>
    <font>
      <b/>
      <sz val="9"/>
      <color indexed="8"/>
      <name val="Tahoma"/>
      <family val="2"/>
    </font>
    <font>
      <sz val="10"/>
      <color indexed="8"/>
      <name val="Tahoma"/>
      <family val="2"/>
    </font>
    <font>
      <b/>
      <sz val="10"/>
      <color indexed="8"/>
      <name val="Tahoma"/>
      <family val="2"/>
    </font>
    <font>
      <sz val="9"/>
      <color indexed="8"/>
      <name val="Tahoma"/>
      <family val="2"/>
    </font>
    <font>
      <sz val="8"/>
      <color indexed="8"/>
      <name val="Tahoma"/>
      <family val="2"/>
    </font>
    <font>
      <b/>
      <sz val="9"/>
      <color indexed="29"/>
      <name val="Tahoma"/>
      <family val="2"/>
    </font>
    <font>
      <sz val="8"/>
      <color indexed="19"/>
      <name val="Tahoma"/>
      <family val="2"/>
    </font>
    <font>
      <b/>
      <sz val="9"/>
      <color indexed="19"/>
      <name val="Tahoma"/>
      <family val="2"/>
    </font>
    <font>
      <b/>
      <sz val="8"/>
      <color indexed="8"/>
      <name val="Tahoma"/>
      <family val="2"/>
    </font>
    <font>
      <b/>
      <sz val="10"/>
      <color indexed="10"/>
      <name val="Tahoma"/>
      <family val="2"/>
    </font>
    <font>
      <b/>
      <sz val="10"/>
      <color indexed="30"/>
      <name val="Tahoma"/>
      <family val="2"/>
    </font>
    <font>
      <sz val="10"/>
      <color indexed="8"/>
      <name val="Arial"/>
      <family val="2"/>
    </font>
    <font>
      <sz val="12"/>
      <color indexed="8"/>
      <name val="Arial"/>
      <family val="2"/>
    </font>
    <font>
      <b/>
      <sz val="9"/>
      <color indexed="49"/>
      <name val="Tahoma"/>
      <family val="2"/>
    </font>
    <font>
      <b/>
      <sz val="12"/>
      <color indexed="9"/>
      <name val="Tahoma"/>
      <family val="2"/>
    </font>
    <font>
      <b/>
      <sz val="10"/>
      <color indexed="8"/>
      <name val="Arial"/>
      <family val="2"/>
    </font>
    <font>
      <u val="single"/>
      <sz val="10"/>
      <color indexed="39"/>
      <name val="Arial"/>
      <family val="2"/>
    </font>
    <font>
      <b/>
      <sz val="20"/>
      <color indexed="9"/>
      <name val="Calibri"/>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Tahoma"/>
      <family val="2"/>
    </font>
    <font>
      <b/>
      <sz val="9"/>
      <color theme="1"/>
      <name val="Tahoma"/>
      <family val="2"/>
    </font>
    <font>
      <sz val="10"/>
      <color theme="1"/>
      <name val="Tahoma"/>
      <family val="2"/>
    </font>
    <font>
      <b/>
      <sz val="10"/>
      <color theme="1"/>
      <name val="Tahoma"/>
      <family val="2"/>
    </font>
    <font>
      <sz val="9"/>
      <color rgb="FF000000"/>
      <name val="Tahoma"/>
      <family val="2"/>
    </font>
    <font>
      <sz val="8"/>
      <color rgb="FF000000"/>
      <name val="Tahoma"/>
      <family val="2"/>
    </font>
    <font>
      <b/>
      <sz val="9"/>
      <color theme="5" tint="0.39998000860214233"/>
      <name val="Tahoma"/>
      <family val="2"/>
    </font>
    <font>
      <b/>
      <sz val="9"/>
      <color rgb="FF000000"/>
      <name val="Tahoma"/>
      <family val="2"/>
    </font>
    <font>
      <sz val="8"/>
      <color theme="2" tint="-0.7499799728393555"/>
      <name val="Tahoma"/>
      <family val="2"/>
    </font>
    <font>
      <sz val="8"/>
      <color theme="1"/>
      <name val="Tahoma"/>
      <family val="2"/>
    </font>
    <font>
      <b/>
      <sz val="9"/>
      <color theme="2" tint="-0.4999699890613556"/>
      <name val="Tahoma"/>
      <family val="2"/>
    </font>
    <font>
      <b/>
      <sz val="8"/>
      <color rgb="FF000000"/>
      <name val="Tahoma"/>
      <family val="2"/>
    </font>
    <font>
      <b/>
      <sz val="8"/>
      <color theme="1"/>
      <name val="Tahoma"/>
      <family val="2"/>
    </font>
    <font>
      <b/>
      <sz val="10"/>
      <color rgb="FFC00000"/>
      <name val="Tahoma"/>
      <family val="2"/>
    </font>
    <font>
      <b/>
      <sz val="10"/>
      <color rgb="FF0070C0"/>
      <name val="Tahoma"/>
      <family val="2"/>
    </font>
    <font>
      <sz val="10"/>
      <color theme="1"/>
      <name val="Arial"/>
      <family val="2"/>
    </font>
    <font>
      <sz val="12"/>
      <color theme="1"/>
      <name val="Arial"/>
      <family val="2"/>
    </font>
    <font>
      <b/>
      <sz val="10"/>
      <color rgb="FFFF0000"/>
      <name val="Tahoma"/>
      <family val="2"/>
    </font>
    <font>
      <b/>
      <sz val="9"/>
      <color theme="3" tint="0.39998000860214233"/>
      <name val="Tahoma"/>
      <family val="2"/>
    </font>
    <font>
      <b/>
      <sz val="12"/>
      <color theme="0"/>
      <name val="Tahoma"/>
      <family val="2"/>
    </font>
    <font>
      <b/>
      <sz val="10"/>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1C1"/>
        <bgColor indexed="64"/>
      </patternFill>
    </fill>
    <fill>
      <patternFill patternType="solid">
        <fgColor rgb="FFFFE697"/>
        <bgColor indexed="64"/>
      </patternFill>
    </fill>
    <fill>
      <patternFill patternType="solid">
        <fgColor rgb="FFC7E6A4"/>
        <bgColor indexed="64"/>
      </patternFill>
    </fill>
    <fill>
      <patternFill patternType="solid">
        <fgColor rgb="FFB3EBFF"/>
        <bgColor indexed="64"/>
      </patternFill>
    </fill>
    <fill>
      <patternFill patternType="solid">
        <fgColor rgb="FFE5E0EC"/>
        <bgColor indexed="64"/>
      </patternFill>
    </fill>
    <fill>
      <patternFill patternType="solid">
        <fgColor theme="2" tint="-0.09996999800205231"/>
        <bgColor indexed="64"/>
      </patternFill>
    </fill>
    <fill>
      <patternFill patternType="solid">
        <fgColor rgb="FFF2DDDC"/>
        <bgColor indexed="64"/>
      </patternFill>
    </fill>
    <fill>
      <patternFill patternType="solid">
        <fgColor theme="3" tint="0.7999799847602844"/>
        <bgColor indexed="64"/>
      </patternFill>
    </fill>
    <fill>
      <patternFill patternType="solid">
        <fgColor rgb="FFFBFFBF"/>
        <bgColor indexed="64"/>
      </patternFill>
    </fill>
    <fill>
      <patternFill patternType="solid">
        <fgColor rgb="FFC0000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color indexed="63"/>
      </top>
      <bottom>
        <color indexed="63"/>
      </bottom>
    </border>
    <border>
      <left style="medium"/>
      <right style="thin"/>
      <top style="thin"/>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44" fontId="0" fillId="0" borderId="0" applyFon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8" fillId="0" borderId="8" applyNumberFormat="0" applyFill="0" applyAlignment="0" applyProtection="0"/>
    <xf numFmtId="0" fontId="78" fillId="0" borderId="9" applyNumberFormat="0" applyFill="0" applyAlignment="0" applyProtection="0"/>
  </cellStyleXfs>
  <cellXfs count="393">
    <xf numFmtId="0" fontId="0" fillId="0" borderId="0" xfId="0" applyAlignment="1">
      <alignment/>
    </xf>
    <xf numFmtId="0" fontId="1" fillId="0" borderId="0" xfId="0" applyFont="1" applyAlignment="1">
      <alignment/>
    </xf>
    <xf numFmtId="0" fontId="1" fillId="0" borderId="0" xfId="0" applyFont="1" applyAlignment="1">
      <alignment vertical="center"/>
    </xf>
    <xf numFmtId="0" fontId="3"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6" fillId="0" borderId="0" xfId="0" applyFont="1" applyBorder="1" applyAlignment="1">
      <alignment/>
    </xf>
    <xf numFmtId="0" fontId="4" fillId="0" borderId="0" xfId="0" applyFont="1" applyAlignment="1">
      <alignment/>
    </xf>
    <xf numFmtId="0" fontId="79" fillId="0" borderId="0" xfId="0" applyFont="1" applyAlignment="1">
      <alignment/>
    </xf>
    <xf numFmtId="0" fontId="3" fillId="0" borderId="0" xfId="0" applyFont="1" applyBorder="1" applyAlignment="1">
      <alignment horizontal="right"/>
    </xf>
    <xf numFmtId="0" fontId="7" fillId="0" borderId="0" xfId="0" applyFont="1" applyAlignment="1">
      <alignment horizontal="center"/>
    </xf>
    <xf numFmtId="0" fontId="7" fillId="0" borderId="0" xfId="0" applyFont="1" applyBorder="1" applyAlignment="1">
      <alignment vertical="center" wrapText="1"/>
    </xf>
    <xf numFmtId="0" fontId="8" fillId="0" borderId="0" xfId="0" applyFont="1" applyBorder="1" applyAlignment="1">
      <alignment/>
    </xf>
    <xf numFmtId="0" fontId="8" fillId="0" borderId="0" xfId="0" applyFont="1" applyAlignment="1">
      <alignment/>
    </xf>
    <xf numFmtId="0" fontId="7" fillId="0" borderId="0" xfId="0" applyFont="1" applyAlignment="1">
      <alignment horizontal="center" vertical="center"/>
    </xf>
    <xf numFmtId="0" fontId="7" fillId="0" borderId="0" xfId="0" applyFont="1" applyBorder="1" applyAlignment="1">
      <alignment vertical="center"/>
    </xf>
    <xf numFmtId="0" fontId="80" fillId="0" borderId="0" xfId="0" applyFont="1" applyBorder="1" applyAlignment="1">
      <alignment horizontal="left" vertical="center"/>
    </xf>
    <xf numFmtId="0" fontId="7" fillId="0" borderId="0" xfId="0" applyFont="1" applyBorder="1" applyAlignment="1">
      <alignment horizontal="left" vertical="center" wrapText="1"/>
    </xf>
    <xf numFmtId="0" fontId="8" fillId="0" borderId="0" xfId="0" applyFont="1" applyAlignment="1">
      <alignment vertical="center"/>
    </xf>
    <xf numFmtId="0" fontId="7" fillId="0" borderId="0" xfId="0" applyFont="1" applyBorder="1" applyAlignment="1">
      <alignment horizontal="center"/>
    </xf>
    <xf numFmtId="0" fontId="7" fillId="0" borderId="0" xfId="0" applyFont="1" applyBorder="1" applyAlignment="1">
      <alignment/>
    </xf>
    <xf numFmtId="44" fontId="7" fillId="0" borderId="0" xfId="0" applyNumberFormat="1" applyFont="1" applyBorder="1" applyAlignment="1">
      <alignment horizontal="right"/>
    </xf>
    <xf numFmtId="0" fontId="7" fillId="0" borderId="0" xfId="0" applyFont="1" applyBorder="1" applyAlignment="1">
      <alignment/>
    </xf>
    <xf numFmtId="0" fontId="7" fillId="0" borderId="0" xfId="0" applyFont="1" applyBorder="1" applyAlignment="1">
      <alignment horizontal="left"/>
    </xf>
    <xf numFmtId="0" fontId="7" fillId="0" borderId="0" xfId="0" applyFont="1" applyBorder="1" applyAlignment="1">
      <alignment horizontal="right"/>
    </xf>
    <xf numFmtId="44" fontId="8" fillId="0" borderId="0" xfId="0" applyNumberFormat="1" applyFont="1" applyAlignment="1">
      <alignment horizontal="right"/>
    </xf>
    <xf numFmtId="44" fontId="7" fillId="0" borderId="0" xfId="0" applyNumberFormat="1" applyFont="1" applyAlignment="1">
      <alignment horizontal="right"/>
    </xf>
    <xf numFmtId="44" fontId="7" fillId="0" borderId="10" xfId="0" applyNumberFormat="1" applyFont="1" applyBorder="1" applyAlignment="1">
      <alignment horizontal="center" vertical="center"/>
    </xf>
    <xf numFmtId="0" fontId="8" fillId="0" borderId="0" xfId="0" applyFont="1" applyAlignment="1">
      <alignment horizontal="center" vertical="center"/>
    </xf>
    <xf numFmtId="44" fontId="7" fillId="0" borderId="10" xfId="0" applyNumberFormat="1"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7" fillId="0" borderId="0" xfId="0" applyFont="1" applyFill="1" applyBorder="1" applyAlignment="1">
      <alignment horizontal="center" vertical="center"/>
    </xf>
    <xf numFmtId="0" fontId="2" fillId="0" borderId="0" xfId="0" applyFont="1" applyAlignment="1" applyProtection="1">
      <alignment horizontal="center"/>
      <protection/>
    </xf>
    <xf numFmtId="0" fontId="2" fillId="0" borderId="0" xfId="0" applyFont="1" applyBorder="1" applyAlignment="1">
      <alignment/>
    </xf>
    <xf numFmtId="0" fontId="81" fillId="0" borderId="10" xfId="0" applyFont="1" applyBorder="1" applyAlignment="1" applyProtection="1">
      <alignment horizontal="center" vertical="center"/>
      <protection locked="0"/>
    </xf>
    <xf numFmtId="0" fontId="81" fillId="0" borderId="0" xfId="0" applyFont="1" applyAlignment="1">
      <alignment horizontal="center" vertical="center"/>
    </xf>
    <xf numFmtId="0" fontId="81" fillId="0" borderId="10" xfId="0" applyFont="1" applyBorder="1" applyAlignment="1" applyProtection="1">
      <alignment/>
      <protection locked="0"/>
    </xf>
    <xf numFmtId="0" fontId="81" fillId="0" borderId="0" xfId="0" applyFont="1" applyAlignment="1">
      <alignment/>
    </xf>
    <xf numFmtId="44" fontId="1" fillId="0" borderId="0" xfId="0" applyNumberFormat="1" applyFont="1" applyAlignment="1">
      <alignment vertical="center"/>
    </xf>
    <xf numFmtId="44" fontId="1" fillId="0" borderId="0" xfId="0" applyNumberFormat="1" applyFont="1" applyAlignment="1">
      <alignment/>
    </xf>
    <xf numFmtId="0" fontId="2" fillId="0" borderId="10" xfId="0" applyFont="1" applyBorder="1" applyAlignment="1" applyProtection="1">
      <alignment/>
      <protection locked="0"/>
    </xf>
    <xf numFmtId="0" fontId="82" fillId="33" borderId="10" xfId="0" applyFont="1" applyFill="1" applyBorder="1" applyAlignment="1">
      <alignment horizontal="center" vertical="center"/>
    </xf>
    <xf numFmtId="0" fontId="82" fillId="34" borderId="10" xfId="0" applyFont="1" applyFill="1" applyBorder="1" applyAlignment="1">
      <alignment horizontal="center" vertical="center"/>
    </xf>
    <xf numFmtId="0" fontId="82" fillId="35" borderId="10" xfId="0" applyFont="1" applyFill="1" applyBorder="1" applyAlignment="1">
      <alignment horizontal="center" vertical="center"/>
    </xf>
    <xf numFmtId="0" fontId="82" fillId="35" borderId="10" xfId="0" applyFont="1" applyFill="1" applyBorder="1" applyAlignment="1">
      <alignment horizontal="center" vertical="center" wrapText="1"/>
    </xf>
    <xf numFmtId="0" fontId="82" fillId="36" borderId="10" xfId="0" applyFont="1" applyFill="1" applyBorder="1" applyAlignment="1">
      <alignment horizontal="center" vertical="center"/>
    </xf>
    <xf numFmtId="0" fontId="82" fillId="36" borderId="10" xfId="0" applyFont="1" applyFill="1" applyBorder="1" applyAlignment="1">
      <alignment horizontal="center" vertical="center" wrapText="1"/>
    </xf>
    <xf numFmtId="0" fontId="2" fillId="0" borderId="11" xfId="0" applyFont="1" applyBorder="1" applyAlignment="1" applyProtection="1">
      <alignment/>
      <protection locked="0"/>
    </xf>
    <xf numFmtId="0" fontId="82" fillId="33" borderId="12" xfId="0" applyFont="1" applyFill="1" applyBorder="1" applyAlignment="1">
      <alignment horizontal="center" vertical="center"/>
    </xf>
    <xf numFmtId="0" fontId="81" fillId="0" borderId="10" xfId="0" applyFont="1" applyBorder="1" applyAlignment="1" applyProtection="1">
      <alignment vertical="center"/>
      <protection locked="0"/>
    </xf>
    <xf numFmtId="44" fontId="7" fillId="37" borderId="0" xfId="0" applyNumberFormat="1" applyFont="1" applyFill="1" applyBorder="1" applyAlignment="1">
      <alignment horizontal="left"/>
    </xf>
    <xf numFmtId="0" fontId="7" fillId="0" borderId="0" xfId="0" applyFont="1" applyAlignment="1">
      <alignment/>
    </xf>
    <xf numFmtId="0" fontId="7" fillId="0" borderId="0" xfId="0" applyFont="1" applyBorder="1" applyAlignment="1" applyProtection="1">
      <alignment horizontal="center" vertical="center"/>
      <protection/>
    </xf>
    <xf numFmtId="0" fontId="7" fillId="0" borderId="0" xfId="0" applyFont="1" applyAlignment="1">
      <alignment vertical="center"/>
    </xf>
    <xf numFmtId="0" fontId="12" fillId="0" borderId="0" xfId="0" applyFont="1" applyAlignment="1">
      <alignment/>
    </xf>
    <xf numFmtId="0" fontId="12" fillId="0" borderId="0" xfId="0" applyFont="1" applyBorder="1" applyAlignment="1">
      <alignment/>
    </xf>
    <xf numFmtId="0" fontId="12" fillId="0" borderId="0" xfId="0" applyFont="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Alignment="1">
      <alignment horizontal="right"/>
    </xf>
    <xf numFmtId="0" fontId="83" fillId="0" borderId="0" xfId="0" applyFont="1" applyBorder="1" applyAlignment="1" applyProtection="1">
      <alignment horizontal="center" vertical="center"/>
      <protection/>
    </xf>
    <xf numFmtId="0" fontId="83" fillId="0" borderId="0" xfId="0" applyFont="1" applyBorder="1" applyAlignment="1" applyProtection="1">
      <alignment horizontal="left" vertical="center"/>
      <protection/>
    </xf>
    <xf numFmtId="0" fontId="13" fillId="0" borderId="0" xfId="0" applyFont="1" applyAlignment="1">
      <alignment vertical="center"/>
    </xf>
    <xf numFmtId="0" fontId="12" fillId="0" borderId="0" xfId="0" applyFont="1" applyAlignment="1">
      <alignment vertical="center"/>
    </xf>
    <xf numFmtId="0" fontId="84" fillId="0" borderId="0" xfId="0" applyFont="1" applyBorder="1" applyAlignment="1" applyProtection="1">
      <alignment horizontal="center" vertical="center"/>
      <protection/>
    </xf>
    <xf numFmtId="0" fontId="7" fillId="0" borderId="0" xfId="0" applyFont="1" applyAlignment="1">
      <alignment horizontal="right" vertical="center"/>
    </xf>
    <xf numFmtId="0" fontId="85" fillId="0" borderId="0" xfId="0" applyFont="1" applyBorder="1" applyAlignment="1" applyProtection="1">
      <alignment horizontal="center" vertical="center"/>
      <protection/>
    </xf>
    <xf numFmtId="0" fontId="80" fillId="0" borderId="0" xfId="0" applyFont="1" applyBorder="1" applyAlignment="1" applyProtection="1">
      <alignment horizontal="left" vertical="center"/>
      <protection/>
    </xf>
    <xf numFmtId="0" fontId="86" fillId="0" borderId="0" xfId="0" applyFont="1" applyBorder="1" applyAlignment="1" applyProtection="1">
      <alignment horizontal="center" vertical="center"/>
      <protection/>
    </xf>
    <xf numFmtId="0" fontId="86" fillId="0" borderId="0"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7" fillId="0" borderId="0" xfId="0" applyFont="1" applyBorder="1" applyAlignment="1" applyProtection="1">
      <alignment horizontal="center" vertical="center"/>
      <protection/>
    </xf>
    <xf numFmtId="0" fontId="88" fillId="0" borderId="13" xfId="0" applyFont="1" applyBorder="1" applyAlignment="1" applyProtection="1">
      <alignment horizontal="left" vertical="center"/>
      <protection/>
    </xf>
    <xf numFmtId="0" fontId="12" fillId="0" borderId="13" xfId="0" applyFont="1" applyBorder="1" applyAlignment="1" applyProtection="1">
      <alignment horizontal="left" vertical="center"/>
      <protection/>
    </xf>
    <xf numFmtId="0" fontId="7" fillId="0" borderId="0" xfId="0" applyFont="1" applyFill="1" applyBorder="1" applyAlignment="1" applyProtection="1">
      <alignment horizontal="left"/>
      <protection/>
    </xf>
    <xf numFmtId="0" fontId="84" fillId="0" borderId="13" xfId="0" applyFont="1" applyBorder="1" applyAlignment="1" applyProtection="1">
      <alignment horizontal="left" vertical="center"/>
      <protection/>
    </xf>
    <xf numFmtId="0" fontId="7" fillId="0" borderId="0" xfId="0" applyFont="1" applyAlignment="1">
      <alignment horizontal="right" vertical="top"/>
    </xf>
    <xf numFmtId="0" fontId="89" fillId="0" borderId="0" xfId="0" applyFont="1" applyBorder="1" applyAlignment="1">
      <alignment horizontal="center" vertical="center"/>
    </xf>
    <xf numFmtId="0" fontId="8" fillId="0" borderId="0" xfId="0" applyFont="1" applyBorder="1" applyAlignment="1">
      <alignment horizontal="left" vertical="center"/>
    </xf>
    <xf numFmtId="0" fontId="84" fillId="0" borderId="0" xfId="0" applyFont="1" applyBorder="1" applyAlignment="1">
      <alignment horizontal="center" vertical="center"/>
    </xf>
    <xf numFmtId="0" fontId="12" fillId="0" borderId="0" xfId="0" applyFont="1" applyBorder="1" applyAlignment="1">
      <alignment horizontal="left" vertical="center"/>
    </xf>
    <xf numFmtId="0" fontId="84" fillId="0" borderId="0" xfId="0" applyFont="1" applyBorder="1" applyAlignment="1">
      <alignment horizontal="left" vertical="center"/>
    </xf>
    <xf numFmtId="0" fontId="86" fillId="0" borderId="0" xfId="0" applyFont="1" applyBorder="1" applyAlignment="1">
      <alignment horizontal="left" vertical="center"/>
    </xf>
    <xf numFmtId="0" fontId="10" fillId="0" borderId="0" xfId="0" applyFont="1" applyBorder="1" applyAlignment="1">
      <alignment/>
    </xf>
    <xf numFmtId="0" fontId="7" fillId="11" borderId="0" xfId="0" applyFont="1" applyFill="1" applyBorder="1" applyAlignment="1">
      <alignment horizontal="center" vertical="center" wrapText="1"/>
    </xf>
    <xf numFmtId="0" fontId="12" fillId="0" borderId="0" xfId="0" applyFont="1" applyBorder="1" applyAlignment="1">
      <alignment horizontal="left" vertical="center"/>
    </xf>
    <xf numFmtId="0" fontId="9" fillId="0" borderId="0" xfId="0" applyFont="1" applyBorder="1" applyAlignment="1">
      <alignment horizontal="center" vertical="center"/>
    </xf>
    <xf numFmtId="0" fontId="83" fillId="0" borderId="0" xfId="0" applyFont="1" applyBorder="1" applyAlignment="1">
      <alignment horizontal="center" vertical="center"/>
    </xf>
    <xf numFmtId="0" fontId="12" fillId="0" borderId="0" xfId="0" applyFont="1" applyBorder="1" applyAlignment="1">
      <alignment/>
    </xf>
    <xf numFmtId="0" fontId="15" fillId="0" borderId="0" xfId="0" applyFont="1" applyBorder="1" applyAlignment="1">
      <alignment/>
    </xf>
    <xf numFmtId="0" fontId="13" fillId="0" borderId="0" xfId="0" applyFont="1" applyBorder="1" applyAlignment="1">
      <alignment horizontal="left" vertical="center"/>
    </xf>
    <xf numFmtId="0" fontId="13" fillId="0" borderId="0" xfId="0" applyFont="1" applyBorder="1" applyAlignment="1">
      <alignment horizontal="left"/>
    </xf>
    <xf numFmtId="0" fontId="13" fillId="0" borderId="0" xfId="0" applyFont="1" applyBorder="1" applyAlignment="1">
      <alignment/>
    </xf>
    <xf numFmtId="0" fontId="90" fillId="0" borderId="0" xfId="0" applyFont="1" applyBorder="1" applyAlignment="1">
      <alignment horizontal="center" vertical="center"/>
    </xf>
    <xf numFmtId="0" fontId="90" fillId="0" borderId="0" xfId="0" applyFont="1" applyBorder="1" applyAlignment="1">
      <alignment horizontal="left" vertical="center"/>
    </xf>
    <xf numFmtId="0" fontId="12" fillId="0" borderId="0" xfId="0" applyFont="1" applyBorder="1" applyAlignment="1">
      <alignment horizontal="center"/>
    </xf>
    <xf numFmtId="0" fontId="86" fillId="0" borderId="0" xfId="0" applyFont="1" applyBorder="1" applyAlignment="1">
      <alignment horizontal="center" vertical="center"/>
    </xf>
    <xf numFmtId="0" fontId="15" fillId="0" borderId="0" xfId="0" applyFont="1" applyBorder="1" applyAlignment="1">
      <alignment horizontal="center"/>
    </xf>
    <xf numFmtId="0" fontId="13" fillId="0" borderId="0" xfId="0" applyFont="1" applyBorder="1" applyAlignment="1">
      <alignment horizontal="center"/>
    </xf>
    <xf numFmtId="0" fontId="91" fillId="0" borderId="0" xfId="0" applyFont="1" applyBorder="1" applyAlignment="1">
      <alignment horizontal="left" vertical="center"/>
    </xf>
    <xf numFmtId="0" fontId="13" fillId="0" borderId="0" xfId="0" applyFont="1" applyBorder="1" applyAlignment="1">
      <alignment horizontal="center" vertical="top"/>
    </xf>
    <xf numFmtId="8" fontId="7" fillId="11" borderId="0" xfId="0" applyNumberFormat="1" applyFont="1" applyFill="1" applyBorder="1" applyAlignment="1">
      <alignment horizontal="center" vertical="center"/>
    </xf>
    <xf numFmtId="8" fontId="8" fillId="0" borderId="0" xfId="0" applyNumberFormat="1" applyFont="1" applyBorder="1" applyAlignment="1">
      <alignment horizontal="right"/>
    </xf>
    <xf numFmtId="8" fontId="10" fillId="0" borderId="0" xfId="0" applyNumberFormat="1" applyFont="1" applyBorder="1" applyAlignment="1">
      <alignment horizontal="right" vertical="center"/>
    </xf>
    <xf numFmtId="8" fontId="10" fillId="0" borderId="0" xfId="0" applyNumberFormat="1" applyFont="1" applyBorder="1" applyAlignment="1">
      <alignment horizontal="right"/>
    </xf>
    <xf numFmtId="8" fontId="84" fillId="0" borderId="0" xfId="0" applyNumberFormat="1" applyFont="1" applyBorder="1" applyAlignment="1">
      <alignment horizontal="right" vertical="center"/>
    </xf>
    <xf numFmtId="8" fontId="12" fillId="0" borderId="0" xfId="0" applyNumberFormat="1" applyFont="1" applyBorder="1" applyAlignment="1">
      <alignment horizontal="right" vertical="center"/>
    </xf>
    <xf numFmtId="8" fontId="12" fillId="0" borderId="0" xfId="0" applyNumberFormat="1" applyFont="1" applyBorder="1" applyAlignment="1">
      <alignment horizontal="right" vertical="center"/>
    </xf>
    <xf numFmtId="8" fontId="13" fillId="0" borderId="0" xfId="0" applyNumberFormat="1" applyFont="1" applyBorder="1" applyAlignment="1">
      <alignment horizontal="right" vertical="center" wrapText="1"/>
    </xf>
    <xf numFmtId="8" fontId="13" fillId="0" borderId="0" xfId="0" applyNumberFormat="1" applyFont="1" applyBorder="1" applyAlignment="1">
      <alignment horizontal="right" vertical="center"/>
    </xf>
    <xf numFmtId="8" fontId="12" fillId="0" borderId="0" xfId="0" applyNumberFormat="1" applyFont="1" applyBorder="1" applyAlignment="1">
      <alignment horizontal="right"/>
    </xf>
    <xf numFmtId="8" fontId="91" fillId="0" borderId="0" xfId="0" applyNumberFormat="1" applyFont="1" applyBorder="1" applyAlignment="1">
      <alignment horizontal="right" vertical="center"/>
    </xf>
    <xf numFmtId="8" fontId="13" fillId="38" borderId="0" xfId="0" applyNumberFormat="1" applyFont="1" applyFill="1" applyBorder="1" applyAlignment="1">
      <alignment horizontal="right" vertical="center"/>
    </xf>
    <xf numFmtId="8" fontId="14" fillId="0" borderId="0" xfId="0" applyNumberFormat="1" applyFont="1" applyBorder="1" applyAlignment="1">
      <alignment horizontal="right" vertical="center"/>
    </xf>
    <xf numFmtId="8" fontId="15" fillId="0" borderId="0" xfId="0" applyNumberFormat="1" applyFont="1" applyBorder="1" applyAlignment="1">
      <alignment horizontal="right" vertical="center"/>
    </xf>
    <xf numFmtId="8" fontId="15" fillId="0" borderId="0" xfId="0" applyNumberFormat="1" applyFont="1" applyBorder="1" applyAlignment="1">
      <alignment horizontal="right"/>
    </xf>
    <xf numFmtId="8" fontId="13" fillId="3" borderId="0" xfId="0" applyNumberFormat="1" applyFont="1" applyFill="1" applyBorder="1" applyAlignment="1" applyProtection="1">
      <alignment horizontal="right" vertical="center"/>
      <protection/>
    </xf>
    <xf numFmtId="8" fontId="12" fillId="0" borderId="0" xfId="0" applyNumberFormat="1" applyFont="1" applyFill="1" applyBorder="1" applyAlignment="1" applyProtection="1">
      <alignment horizontal="right" vertical="center"/>
      <protection/>
    </xf>
    <xf numFmtId="8" fontId="12" fillId="0" borderId="0" xfId="0" applyNumberFormat="1" applyFont="1" applyBorder="1" applyAlignment="1" applyProtection="1">
      <alignment horizontal="right" vertical="center"/>
      <protection/>
    </xf>
    <xf numFmtId="8" fontId="90" fillId="3" borderId="0" xfId="0" applyNumberFormat="1" applyFont="1" applyFill="1" applyBorder="1" applyAlignment="1" applyProtection="1">
      <alignment horizontal="right" vertical="center"/>
      <protection/>
    </xf>
    <xf numFmtId="8" fontId="84" fillId="0" borderId="0" xfId="0" applyNumberFormat="1" applyFont="1" applyFill="1" applyBorder="1" applyAlignment="1" applyProtection="1">
      <alignment horizontal="right" vertical="center"/>
      <protection/>
    </xf>
    <xf numFmtId="8" fontId="84" fillId="0" borderId="0" xfId="0" applyNumberFormat="1" applyFont="1" applyBorder="1" applyAlignment="1" applyProtection="1">
      <alignment horizontal="right" vertical="center"/>
      <protection/>
    </xf>
    <xf numFmtId="8" fontId="84" fillId="0" borderId="14" xfId="0" applyNumberFormat="1" applyFont="1" applyBorder="1" applyAlignment="1" applyProtection="1">
      <alignment horizontal="right" vertical="center"/>
      <protection locked="0"/>
    </xf>
    <xf numFmtId="8" fontId="84" fillId="0" borderId="15" xfId="0" applyNumberFormat="1" applyFont="1" applyBorder="1" applyAlignment="1" applyProtection="1">
      <alignment horizontal="right" vertical="center"/>
      <protection locked="0"/>
    </xf>
    <xf numFmtId="8" fontId="12" fillId="0" borderId="14" xfId="0" applyNumberFormat="1" applyFont="1" applyBorder="1" applyAlignment="1" applyProtection="1">
      <alignment horizontal="right" vertical="center"/>
      <protection locked="0"/>
    </xf>
    <xf numFmtId="8" fontId="12" fillId="0" borderId="15" xfId="0" applyNumberFormat="1" applyFont="1" applyBorder="1" applyAlignment="1" applyProtection="1">
      <alignment horizontal="right" vertical="center"/>
      <protection locked="0"/>
    </xf>
    <xf numFmtId="8" fontId="12" fillId="0" borderId="14" xfId="0" applyNumberFormat="1" applyFont="1" applyBorder="1" applyAlignment="1" applyProtection="1">
      <alignment horizontal="right"/>
      <protection locked="0"/>
    </xf>
    <xf numFmtId="8" fontId="12" fillId="0" borderId="15" xfId="0" applyNumberFormat="1" applyFont="1" applyBorder="1" applyAlignment="1" applyProtection="1">
      <alignment horizontal="right"/>
      <protection locked="0"/>
    </xf>
    <xf numFmtId="0" fontId="8" fillId="0" borderId="0" xfId="0" applyFont="1" applyBorder="1" applyAlignment="1">
      <alignment horizontal="center"/>
    </xf>
    <xf numFmtId="0" fontId="88" fillId="0" borderId="0" xfId="0" applyFont="1" applyBorder="1" applyAlignment="1">
      <alignment horizontal="left" vertical="center"/>
    </xf>
    <xf numFmtId="0" fontId="12" fillId="0" borderId="0" xfId="0" applyFont="1" applyFill="1" applyBorder="1" applyAlignment="1">
      <alignment horizontal="left" vertical="center"/>
    </xf>
    <xf numFmtId="0" fontId="84" fillId="0" borderId="0" xfId="0" applyFont="1" applyBorder="1" applyAlignment="1">
      <alignment horizontal="center" vertical="center" wrapText="1"/>
    </xf>
    <xf numFmtId="0" fontId="86" fillId="0" borderId="0"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0" xfId="0" applyFont="1" applyBorder="1" applyAlignment="1">
      <alignment horizontal="center"/>
    </xf>
    <xf numFmtId="0" fontId="13" fillId="0" borderId="0" xfId="0" applyFont="1" applyBorder="1" applyAlignment="1">
      <alignment vertical="center"/>
    </xf>
    <xf numFmtId="0" fontId="12" fillId="0" borderId="0" xfId="0" applyFont="1" applyBorder="1" applyAlignment="1">
      <alignment horizontal="center" vertical="center"/>
    </xf>
    <xf numFmtId="0" fontId="7" fillId="11" borderId="0" xfId="0" applyFont="1" applyFill="1" applyBorder="1" applyAlignment="1">
      <alignment vertical="center"/>
    </xf>
    <xf numFmtId="0" fontId="13" fillId="0" borderId="0" xfId="0" applyFont="1" applyFill="1" applyBorder="1" applyAlignment="1">
      <alignment horizontal="left" vertical="center"/>
    </xf>
    <xf numFmtId="0" fontId="84" fillId="0" borderId="0" xfId="0" applyFont="1" applyBorder="1" applyAlignment="1">
      <alignment horizontal="center"/>
    </xf>
    <xf numFmtId="0" fontId="84" fillId="0" borderId="0" xfId="0" applyFont="1" applyFill="1" applyBorder="1" applyAlignment="1">
      <alignment horizontal="center" vertical="center"/>
    </xf>
    <xf numFmtId="0" fontId="84" fillId="39" borderId="0" xfId="0" applyFont="1" applyFill="1" applyBorder="1" applyAlignment="1">
      <alignment horizontal="center" vertical="center"/>
    </xf>
    <xf numFmtId="0" fontId="7" fillId="39" borderId="0" xfId="0" applyFont="1" applyFill="1" applyBorder="1" applyAlignment="1">
      <alignment horizontal="left" vertical="center"/>
    </xf>
    <xf numFmtId="8" fontId="7" fillId="0" borderId="0" xfId="0" applyNumberFormat="1" applyFont="1" applyBorder="1" applyAlignment="1">
      <alignment horizontal="right"/>
    </xf>
    <xf numFmtId="8" fontId="7" fillId="0" borderId="0" xfId="0" applyNumberFormat="1" applyFont="1" applyFill="1" applyBorder="1" applyAlignment="1">
      <alignment horizontal="right" vertical="center"/>
    </xf>
    <xf numFmtId="8" fontId="7" fillId="11" borderId="0" xfId="0" applyNumberFormat="1" applyFont="1" applyFill="1" applyBorder="1" applyAlignment="1">
      <alignment horizontal="right" vertical="center"/>
    </xf>
    <xf numFmtId="8" fontId="12" fillId="0" borderId="0" xfId="0" applyNumberFormat="1" applyFont="1" applyFill="1" applyBorder="1" applyAlignment="1">
      <alignment horizontal="right" vertical="center"/>
    </xf>
    <xf numFmtId="8" fontId="8" fillId="0" borderId="0" xfId="0" applyNumberFormat="1" applyFont="1" applyFill="1" applyBorder="1" applyAlignment="1">
      <alignment horizontal="right"/>
    </xf>
    <xf numFmtId="8" fontId="13" fillId="0" borderId="0" xfId="0" applyNumberFormat="1" applyFont="1" applyFill="1" applyBorder="1" applyAlignment="1">
      <alignment horizontal="right" vertical="center"/>
    </xf>
    <xf numFmtId="8" fontId="7" fillId="39" borderId="0" xfId="0" applyNumberFormat="1" applyFont="1" applyFill="1" applyBorder="1" applyAlignment="1">
      <alignment horizontal="right" vertical="center"/>
    </xf>
    <xf numFmtId="8" fontId="13" fillId="40" borderId="0" xfId="0" applyNumberFormat="1" applyFont="1" applyFill="1" applyBorder="1" applyAlignment="1" applyProtection="1">
      <alignment horizontal="right" vertical="center"/>
      <protection/>
    </xf>
    <xf numFmtId="8" fontId="88" fillId="0" borderId="14" xfId="0" applyNumberFormat="1" applyFont="1" applyBorder="1" applyAlignment="1" applyProtection="1">
      <alignment horizontal="right" vertical="center"/>
      <protection locked="0"/>
    </xf>
    <xf numFmtId="8" fontId="12" fillId="0" borderId="15" xfId="0" applyNumberFormat="1" applyFont="1" applyFill="1" applyBorder="1" applyAlignment="1" applyProtection="1">
      <alignment horizontal="right" vertical="center"/>
      <protection locked="0"/>
    </xf>
    <xf numFmtId="8" fontId="91" fillId="5" borderId="15" xfId="0" applyNumberFormat="1" applyFont="1" applyFill="1" applyBorder="1" applyAlignment="1">
      <alignment horizontal="right" vertical="center"/>
    </xf>
    <xf numFmtId="8" fontId="12" fillId="0" borderId="14" xfId="0" applyNumberFormat="1" applyFont="1" applyFill="1" applyBorder="1" applyAlignment="1" applyProtection="1">
      <alignment horizontal="right" vertical="center"/>
      <protection locked="0"/>
    </xf>
    <xf numFmtId="8" fontId="12" fillId="0" borderId="0" xfId="0" applyNumberFormat="1" applyFont="1" applyBorder="1" applyAlignment="1" applyProtection="1">
      <alignment horizontal="right" vertical="center"/>
      <protection/>
    </xf>
    <xf numFmtId="183" fontId="7" fillId="0" borderId="14" xfId="0" applyNumberFormat="1" applyFont="1" applyFill="1" applyBorder="1" applyAlignment="1" applyProtection="1">
      <alignment horizontal="right"/>
      <protection locked="0"/>
    </xf>
    <xf numFmtId="8" fontId="91" fillId="40" borderId="0" xfId="0" applyNumberFormat="1" applyFont="1" applyFill="1" applyBorder="1" applyAlignment="1" applyProtection="1">
      <alignment horizontal="right" vertical="center"/>
      <protection/>
    </xf>
    <xf numFmtId="183" fontId="7" fillId="0" borderId="14" xfId="0" applyNumberFormat="1" applyFont="1" applyBorder="1" applyAlignment="1" applyProtection="1">
      <alignment horizontal="right"/>
      <protection locked="0"/>
    </xf>
    <xf numFmtId="0" fontId="80" fillId="0" borderId="0" xfId="0" applyFont="1" applyBorder="1" applyAlignment="1">
      <alignment horizontal="left" vertical="center"/>
    </xf>
    <xf numFmtId="8" fontId="7" fillId="11" borderId="0" xfId="0" applyNumberFormat="1" applyFont="1" applyFill="1" applyBorder="1" applyAlignment="1">
      <alignment horizontal="right" vertical="center"/>
    </xf>
    <xf numFmtId="8" fontId="12" fillId="0" borderId="12" xfId="0" applyNumberFormat="1" applyFont="1" applyFill="1" applyBorder="1" applyAlignment="1" applyProtection="1">
      <alignment horizontal="right" vertical="center"/>
      <protection/>
    </xf>
    <xf numFmtId="8" fontId="12" fillId="0" borderId="10" xfId="0" applyNumberFormat="1" applyFont="1" applyFill="1" applyBorder="1" applyAlignment="1" applyProtection="1">
      <alignment horizontal="right" vertical="center"/>
      <protection/>
    </xf>
    <xf numFmtId="8" fontId="13" fillId="0" borderId="10" xfId="0" applyNumberFormat="1" applyFont="1" applyBorder="1" applyAlignment="1" applyProtection="1">
      <alignment horizontal="right" vertical="center"/>
      <protection/>
    </xf>
    <xf numFmtId="8" fontId="12" fillId="0" borderId="12" xfId="0" applyNumberFormat="1" applyFont="1" applyFill="1" applyBorder="1" applyAlignment="1" applyProtection="1">
      <alignment horizontal="right" vertical="center"/>
      <protection locked="0"/>
    </xf>
    <xf numFmtId="8" fontId="12" fillId="0" borderId="10" xfId="0" applyNumberFormat="1" applyFont="1" applyBorder="1" applyAlignment="1" applyProtection="1">
      <alignment horizontal="right" vertical="center"/>
      <protection/>
    </xf>
    <xf numFmtId="0" fontId="16" fillId="0" borderId="0" xfId="0" applyFont="1" applyBorder="1" applyAlignment="1">
      <alignment horizontal="center" vertical="center"/>
    </xf>
    <xf numFmtId="0" fontId="17" fillId="0" borderId="0" xfId="0" applyFont="1" applyBorder="1" applyAlignment="1">
      <alignment horizontal="center"/>
    </xf>
    <xf numFmtId="0" fontId="17" fillId="0" borderId="0" xfId="0" applyFont="1" applyBorder="1" applyAlignment="1">
      <alignment horizontal="center" vertical="center"/>
    </xf>
    <xf numFmtId="0" fontId="92" fillId="0" borderId="0" xfId="0" applyFont="1" applyBorder="1" applyAlignment="1">
      <alignment horizontal="left" vertical="center"/>
    </xf>
    <xf numFmtId="0" fontId="92" fillId="0" borderId="16" xfId="0" applyFont="1" applyBorder="1" applyAlignment="1">
      <alignment horizontal="left" vertical="center"/>
    </xf>
    <xf numFmtId="0" fontId="92" fillId="0" borderId="17" xfId="0" applyFont="1" applyFill="1" applyBorder="1" applyAlignment="1">
      <alignment horizontal="center" vertical="center"/>
    </xf>
    <xf numFmtId="0" fontId="93" fillId="0" borderId="16" xfId="0" applyFont="1" applyBorder="1" applyAlignment="1">
      <alignment horizontal="left" vertical="center"/>
    </xf>
    <xf numFmtId="0" fontId="93" fillId="0" borderId="17" xfId="0" applyFont="1" applyBorder="1" applyAlignment="1">
      <alignment horizontal="center" vertical="center"/>
    </xf>
    <xf numFmtId="0" fontId="92" fillId="0" borderId="18" xfId="0" applyFont="1" applyBorder="1" applyAlignment="1">
      <alignment horizontal="left" vertical="center"/>
    </xf>
    <xf numFmtId="0" fontId="93" fillId="0" borderId="19" xfId="0" applyFont="1" applyBorder="1" applyAlignment="1">
      <alignment horizontal="left" vertical="center"/>
    </xf>
    <xf numFmtId="0" fontId="2" fillId="0" borderId="0" xfId="0" applyFont="1" applyAlignment="1">
      <alignment horizontal="center"/>
    </xf>
    <xf numFmtId="0" fontId="1" fillId="0" borderId="0" xfId="0" applyFont="1" applyAlignment="1" applyProtection="1">
      <alignment horizontal="left"/>
      <protection locked="0"/>
    </xf>
    <xf numFmtId="0" fontId="82" fillId="35" borderId="10" xfId="0" applyFont="1" applyFill="1" applyBorder="1" applyAlignment="1">
      <alignment horizontal="center" vertical="justify"/>
    </xf>
    <xf numFmtId="0" fontId="11" fillId="0" borderId="0" xfId="0" applyFont="1" applyAlignment="1">
      <alignment horizontal="center"/>
    </xf>
    <xf numFmtId="44" fontId="7" fillId="37" borderId="20" xfId="0" applyNumberFormat="1" applyFont="1" applyFill="1" applyBorder="1" applyAlignment="1" applyProtection="1">
      <alignment horizontal="left"/>
      <protection locked="0"/>
    </xf>
    <xf numFmtId="0" fontId="8" fillId="37" borderId="20" xfId="0" applyFont="1" applyFill="1" applyBorder="1" applyAlignment="1" applyProtection="1">
      <alignment horizontal="left"/>
      <protection locked="0"/>
    </xf>
    <xf numFmtId="0" fontId="8" fillId="37" borderId="21" xfId="0" applyFont="1" applyFill="1" applyBorder="1" applyAlignment="1" applyProtection="1">
      <alignment horizontal="left"/>
      <protection locked="0"/>
    </xf>
    <xf numFmtId="44" fontId="86" fillId="5" borderId="21" xfId="0" applyNumberFormat="1" applyFont="1" applyFill="1" applyBorder="1" applyAlignment="1" applyProtection="1">
      <alignment horizontal="left"/>
      <protection locked="0"/>
    </xf>
    <xf numFmtId="44" fontId="7" fillId="5" borderId="20" xfId="0" applyNumberFormat="1" applyFont="1" applyFill="1" applyBorder="1" applyAlignment="1" applyProtection="1">
      <alignment horizontal="left"/>
      <protection locked="0"/>
    </xf>
    <xf numFmtId="0" fontId="80" fillId="35" borderId="10" xfId="0" applyFont="1" applyFill="1" applyBorder="1" applyAlignment="1">
      <alignment horizontal="center" vertical="center" wrapText="1"/>
    </xf>
    <xf numFmtId="0" fontId="2" fillId="0" borderId="0" xfId="0" applyFont="1" applyAlignment="1">
      <alignment/>
    </xf>
    <xf numFmtId="0" fontId="8" fillId="0" borderId="10" xfId="0" applyFont="1" applyBorder="1" applyAlignment="1">
      <alignment/>
    </xf>
    <xf numFmtId="0" fontId="8" fillId="0" borderId="22" xfId="0" applyFont="1" applyBorder="1" applyAlignment="1">
      <alignment/>
    </xf>
    <xf numFmtId="44" fontId="8" fillId="0" borderId="22" xfId="0" applyNumberFormat="1" applyFont="1" applyBorder="1" applyAlignment="1" applyProtection="1">
      <alignment horizontal="right"/>
      <protection locked="0"/>
    </xf>
    <xf numFmtId="44" fontId="8" fillId="0" borderId="10" xfId="0" applyNumberFormat="1" applyFont="1" applyBorder="1" applyAlignment="1" applyProtection="1">
      <alignment horizontal="right"/>
      <protection locked="0"/>
    </xf>
    <xf numFmtId="0" fontId="11" fillId="0" borderId="0" xfId="0" applyFont="1" applyAlignment="1">
      <alignment horizontal="right"/>
    </xf>
    <xf numFmtId="0" fontId="11" fillId="0" borderId="10" xfId="0" applyFont="1" applyBorder="1" applyAlignment="1" applyProtection="1">
      <alignment horizontal="center"/>
      <protection locked="0"/>
    </xf>
    <xf numFmtId="0" fontId="1" fillId="0" borderId="0" xfId="0" applyFont="1" applyAlignment="1">
      <alignment horizontal="right"/>
    </xf>
    <xf numFmtId="0" fontId="1" fillId="0" borderId="0" xfId="0" applyFont="1" applyAlignment="1">
      <alignment vertical="top"/>
    </xf>
    <xf numFmtId="0" fontId="1" fillId="0" borderId="0" xfId="0" applyFont="1" applyAlignment="1">
      <alignment horizontal="right" vertical="top"/>
    </xf>
    <xf numFmtId="0" fontId="1" fillId="0" borderId="0" xfId="0" applyFont="1" applyAlignment="1" applyProtection="1">
      <alignment vertical="top"/>
      <protection locked="0"/>
    </xf>
    <xf numFmtId="0" fontId="82" fillId="41" borderId="10" xfId="0" applyFont="1" applyFill="1" applyBorder="1" applyAlignment="1">
      <alignment horizontal="center" vertical="center"/>
    </xf>
    <xf numFmtId="0" fontId="82" fillId="41" borderId="10" xfId="0" applyFont="1" applyFill="1" applyBorder="1" applyAlignment="1">
      <alignment horizontal="center" vertical="center" wrapText="1"/>
    </xf>
    <xf numFmtId="0" fontId="19" fillId="0" borderId="0" xfId="0" applyFont="1" applyBorder="1" applyAlignment="1">
      <alignment/>
    </xf>
    <xf numFmtId="188" fontId="19" fillId="0" borderId="0" xfId="0" applyNumberFormat="1" applyFont="1" applyBorder="1" applyAlignment="1">
      <alignment/>
    </xf>
    <xf numFmtId="0" fontId="18" fillId="0" borderId="0" xfId="0" applyFont="1" applyBorder="1" applyAlignment="1">
      <alignment/>
    </xf>
    <xf numFmtId="0" fontId="20" fillId="0" borderId="0" xfId="0" applyFont="1" applyBorder="1" applyAlignment="1">
      <alignment/>
    </xf>
    <xf numFmtId="188" fontId="19" fillId="0" borderId="10" xfId="0" applyNumberFormat="1" applyFont="1" applyBorder="1" applyAlignment="1" applyProtection="1">
      <alignment/>
      <protection locked="0"/>
    </xf>
    <xf numFmtId="0" fontId="21" fillId="0" borderId="0" xfId="0" applyFont="1" applyBorder="1" applyAlignment="1">
      <alignment/>
    </xf>
    <xf numFmtId="188" fontId="19" fillId="0" borderId="10" xfId="0" applyNumberFormat="1" applyFont="1" applyBorder="1" applyAlignment="1" applyProtection="1">
      <alignment horizontal="left"/>
      <protection locked="0"/>
    </xf>
    <xf numFmtId="188" fontId="19" fillId="0" borderId="0" xfId="0" applyNumberFormat="1" applyFont="1" applyBorder="1" applyAlignment="1" applyProtection="1">
      <alignment horizontal="left"/>
      <protection/>
    </xf>
    <xf numFmtId="188" fontId="19" fillId="0" borderId="11" xfId="0" applyNumberFormat="1" applyFont="1" applyBorder="1" applyAlignment="1" applyProtection="1">
      <alignment/>
      <protection locked="0"/>
    </xf>
    <xf numFmtId="0" fontId="22" fillId="0" borderId="0" xfId="0" applyFont="1" applyBorder="1" applyAlignment="1">
      <alignment/>
    </xf>
    <xf numFmtId="188" fontId="19" fillId="0" borderId="23" xfId="0" applyNumberFormat="1" applyFont="1" applyBorder="1" applyAlignment="1" applyProtection="1">
      <alignment/>
      <protection/>
    </xf>
    <xf numFmtId="0" fontId="19" fillId="0" borderId="10" xfId="0" applyFont="1" applyBorder="1" applyAlignment="1" applyProtection="1">
      <alignment/>
      <protection locked="0"/>
    </xf>
    <xf numFmtId="0" fontId="94" fillId="0" borderId="0" xfId="0" applyFont="1" applyAlignment="1">
      <alignment/>
    </xf>
    <xf numFmtId="188" fontId="94" fillId="0" borderId="0" xfId="0" applyNumberFormat="1" applyFont="1" applyAlignment="1">
      <alignment/>
    </xf>
    <xf numFmtId="0" fontId="95" fillId="0" borderId="0" xfId="0" applyFont="1" applyAlignment="1">
      <alignment/>
    </xf>
    <xf numFmtId="0" fontId="19" fillId="0" borderId="24" xfId="0" applyFont="1" applyBorder="1" applyAlignment="1" applyProtection="1">
      <alignment horizontal="center" vertical="center" wrapText="1"/>
      <protection/>
    </xf>
    <xf numFmtId="188" fontId="19" fillId="0" borderId="25" xfId="0" applyNumberFormat="1" applyFont="1" applyBorder="1" applyAlignment="1" applyProtection="1">
      <alignment horizontal="center" vertical="center" wrapText="1"/>
      <protection/>
    </xf>
    <xf numFmtId="44" fontId="19" fillId="0" borderId="25" xfId="46" applyFont="1" applyBorder="1" applyAlignment="1" applyProtection="1">
      <alignment horizontal="center" vertical="center" wrapText="1"/>
      <protection/>
    </xf>
    <xf numFmtId="0" fontId="19" fillId="13" borderId="26" xfId="0" applyFont="1" applyFill="1" applyBorder="1" applyAlignment="1" applyProtection="1">
      <alignment horizontal="left" vertical="center" indent="1"/>
      <protection/>
    </xf>
    <xf numFmtId="188" fontId="0" fillId="13" borderId="10" xfId="0" applyNumberFormat="1" applyFont="1" applyFill="1" applyBorder="1" applyAlignment="1" applyProtection="1">
      <alignment vertical="center"/>
      <protection/>
    </xf>
    <xf numFmtId="44" fontId="0" fillId="13" borderId="10" xfId="46" applyFont="1" applyFill="1" applyBorder="1" applyAlignment="1" applyProtection="1">
      <alignment vertical="center"/>
      <protection/>
    </xf>
    <xf numFmtId="0" fontId="0" fillId="0" borderId="26" xfId="0" applyFont="1" applyBorder="1" applyAlignment="1" applyProtection="1">
      <alignment horizontal="left" vertical="center" indent="1"/>
      <protection locked="0"/>
    </xf>
    <xf numFmtId="188" fontId="0" fillId="0" borderId="10" xfId="0" applyNumberFormat="1" applyFont="1" applyBorder="1" applyAlignment="1" applyProtection="1">
      <alignment vertical="center"/>
      <protection locked="0"/>
    </xf>
    <xf numFmtId="44" fontId="0" fillId="0" borderId="10" xfId="46" applyFont="1" applyBorder="1" applyAlignment="1" applyProtection="1">
      <alignment vertical="center"/>
      <protection locked="0"/>
    </xf>
    <xf numFmtId="188" fontId="0" fillId="0" borderId="11" xfId="0" applyNumberFormat="1" applyFont="1" applyBorder="1" applyAlignment="1" applyProtection="1">
      <alignment vertical="center"/>
      <protection locked="0"/>
    </xf>
    <xf numFmtId="44" fontId="0" fillId="0" borderId="11" xfId="46" applyFont="1" applyBorder="1" applyAlignment="1" applyProtection="1">
      <alignment vertical="center"/>
      <protection locked="0"/>
    </xf>
    <xf numFmtId="0" fontId="0" fillId="0" borderId="10" xfId="0" applyFont="1" applyBorder="1" applyAlignment="1" applyProtection="1">
      <alignment horizontal="left" vertical="center" indent="1"/>
      <protection locked="0"/>
    </xf>
    <xf numFmtId="0" fontId="19" fillId="13" borderId="26" xfId="0" applyFont="1" applyFill="1" applyBorder="1" applyAlignment="1" applyProtection="1">
      <alignment horizontal="left" vertical="center" wrapText="1" indent="1"/>
      <protection/>
    </xf>
    <xf numFmtId="44" fontId="94" fillId="11" borderId="10" xfId="0" applyNumberFormat="1" applyFont="1" applyFill="1" applyBorder="1" applyAlignment="1">
      <alignment/>
    </xf>
    <xf numFmtId="0" fontId="19" fillId="0" borderId="0" xfId="0" applyFont="1" applyBorder="1" applyAlignment="1" applyProtection="1">
      <alignment/>
      <protection/>
    </xf>
    <xf numFmtId="188" fontId="19" fillId="0" borderId="0" xfId="0" applyNumberFormat="1" applyFont="1" applyBorder="1" applyAlignment="1" applyProtection="1">
      <alignment/>
      <protection/>
    </xf>
    <xf numFmtId="0" fontId="22" fillId="0" borderId="0" xfId="0" applyFont="1" applyBorder="1" applyAlignment="1" applyProtection="1">
      <alignment/>
      <protection/>
    </xf>
    <xf numFmtId="0" fontId="21" fillId="0" borderId="0" xfId="0" applyFont="1" applyBorder="1" applyAlignment="1" applyProtection="1">
      <alignment/>
      <protection/>
    </xf>
    <xf numFmtId="0" fontId="3" fillId="0" borderId="0" xfId="0" applyFont="1" applyBorder="1" applyAlignment="1" applyProtection="1">
      <alignment/>
      <protection/>
    </xf>
    <xf numFmtId="0" fontId="79" fillId="0" borderId="0" xfId="0" applyFont="1" applyAlignment="1" applyProtection="1">
      <alignment/>
      <protection/>
    </xf>
    <xf numFmtId="0" fontId="11" fillId="0" borderId="27" xfId="0" applyFont="1" applyBorder="1" applyAlignment="1" applyProtection="1">
      <alignment horizontal="center"/>
      <protection locked="0"/>
    </xf>
    <xf numFmtId="0" fontId="7" fillId="0" borderId="22" xfId="0" applyFont="1" applyBorder="1" applyAlignment="1">
      <alignment horizontal="center"/>
    </xf>
    <xf numFmtId="0" fontId="0" fillId="0" borderId="26" xfId="0" applyFont="1" applyBorder="1" applyAlignment="1" applyProtection="1">
      <alignment horizontal="left" vertical="center" indent="1"/>
      <protection locked="0"/>
    </xf>
    <xf numFmtId="0" fontId="17" fillId="0" borderId="0" xfId="0" applyFont="1" applyAlignment="1">
      <alignment horizontal="center"/>
    </xf>
    <xf numFmtId="0" fontId="18" fillId="0" borderId="0" xfId="0" applyFont="1" applyAlignment="1">
      <alignment vertical="top"/>
    </xf>
    <xf numFmtId="0" fontId="7" fillId="0" borderId="10" xfId="0" applyFont="1" applyBorder="1" applyAlignment="1">
      <alignment horizontal="center"/>
    </xf>
    <xf numFmtId="0" fontId="8" fillId="0" borderId="11" xfId="0" applyFont="1" applyBorder="1" applyAlignment="1">
      <alignment/>
    </xf>
    <xf numFmtId="0" fontId="8" fillId="0" borderId="27" xfId="0" applyFont="1" applyBorder="1" applyAlignment="1">
      <alignment/>
    </xf>
    <xf numFmtId="0" fontId="8" fillId="0" borderId="22" xfId="0" applyFont="1" applyBorder="1" applyAlignment="1">
      <alignment/>
    </xf>
    <xf numFmtId="44" fontId="7" fillId="0" borderId="10" xfId="0" applyNumberFormat="1" applyFont="1" applyBorder="1" applyAlignment="1">
      <alignment horizontal="center"/>
    </xf>
    <xf numFmtId="44" fontId="8" fillId="0" borderId="11" xfId="0" applyNumberFormat="1" applyFont="1" applyBorder="1" applyAlignment="1">
      <alignment horizontal="right"/>
    </xf>
    <xf numFmtId="44" fontId="8" fillId="0" borderId="27" xfId="0" applyNumberFormat="1" applyFont="1" applyBorder="1" applyAlignment="1">
      <alignment horizontal="right"/>
    </xf>
    <xf numFmtId="44" fontId="8" fillId="0" borderId="22" xfId="0" applyNumberFormat="1" applyFont="1" applyBorder="1" applyAlignment="1">
      <alignment horizontal="right"/>
    </xf>
    <xf numFmtId="0" fontId="0" fillId="0" borderId="28" xfId="0" applyFont="1" applyBorder="1" applyAlignment="1" applyProtection="1">
      <alignment horizontal="left" vertical="center" indent="1"/>
      <protection locked="0"/>
    </xf>
    <xf numFmtId="8" fontId="12" fillId="0" borderId="0" xfId="0" applyNumberFormat="1" applyFont="1" applyBorder="1" applyAlignment="1" applyProtection="1">
      <alignment horizontal="right" vertical="center"/>
      <protection locked="0"/>
    </xf>
    <xf numFmtId="185" fontId="13" fillId="0" borderId="0" xfId="0" applyNumberFormat="1" applyFont="1" applyAlignment="1" applyProtection="1">
      <alignment/>
      <protection locked="0"/>
    </xf>
    <xf numFmtId="44" fontId="12" fillId="0" borderId="10" xfId="0" applyNumberFormat="1" applyFont="1" applyBorder="1" applyAlignment="1" applyProtection="1">
      <alignment vertical="center"/>
      <protection locked="0"/>
    </xf>
    <xf numFmtId="44" fontId="12" fillId="0" borderId="10" xfId="0" applyNumberFormat="1" applyFont="1" applyBorder="1" applyAlignment="1">
      <alignment vertical="center"/>
    </xf>
    <xf numFmtId="0" fontId="5" fillId="0" borderId="0" xfId="0" applyFont="1" applyAlignment="1">
      <alignment/>
    </xf>
    <xf numFmtId="0" fontId="96" fillId="0" borderId="0" xfId="0" applyFont="1" applyAlignment="1">
      <alignment/>
    </xf>
    <xf numFmtId="0" fontId="1" fillId="0" borderId="0" xfId="0" applyFont="1" applyAlignment="1" applyProtection="1">
      <alignment horizontal="left" vertical="top"/>
      <protection locked="0"/>
    </xf>
    <xf numFmtId="0" fontId="11" fillId="0" borderId="0" xfId="0" applyFont="1" applyAlignment="1">
      <alignment/>
    </xf>
    <xf numFmtId="44" fontId="1" fillId="0" borderId="21" xfId="0" applyNumberFormat="1" applyFont="1" applyBorder="1" applyAlignment="1" applyProtection="1">
      <alignment/>
      <protection locked="0"/>
    </xf>
    <xf numFmtId="185" fontId="81" fillId="0" borderId="29" xfId="0" applyNumberFormat="1" applyFont="1" applyBorder="1" applyAlignment="1" applyProtection="1">
      <alignment vertical="center"/>
      <protection locked="0"/>
    </xf>
    <xf numFmtId="185" fontId="81" fillId="0" borderId="10" xfId="0" applyNumberFormat="1" applyFont="1" applyBorder="1" applyAlignment="1" applyProtection="1">
      <alignment vertical="center"/>
      <protection locked="0"/>
    </xf>
    <xf numFmtId="185" fontId="81" fillId="0" borderId="29" xfId="0" applyNumberFormat="1" applyFont="1" applyBorder="1" applyAlignment="1" applyProtection="1">
      <alignment horizontal="center" vertical="center"/>
      <protection locked="0"/>
    </xf>
    <xf numFmtId="185" fontId="81" fillId="0" borderId="10" xfId="0" applyNumberFormat="1" applyFont="1" applyBorder="1" applyAlignment="1" applyProtection="1">
      <alignment horizontal="right" vertical="center"/>
      <protection locked="0"/>
    </xf>
    <xf numFmtId="185" fontId="81" fillId="0" borderId="29" xfId="0" applyNumberFormat="1" applyFont="1" applyBorder="1" applyAlignment="1" applyProtection="1">
      <alignment horizontal="right" vertical="center"/>
      <protection locked="0"/>
    </xf>
    <xf numFmtId="14" fontId="81" fillId="0" borderId="10" xfId="0" applyNumberFormat="1" applyFont="1" applyBorder="1" applyAlignment="1" applyProtection="1">
      <alignment horizontal="center" vertical="center"/>
      <protection locked="0"/>
    </xf>
    <xf numFmtId="185" fontId="81" fillId="0" borderId="10" xfId="0" applyNumberFormat="1" applyFont="1" applyBorder="1" applyAlignment="1" applyProtection="1">
      <alignment horizontal="right" vertical="center"/>
      <protection/>
    </xf>
    <xf numFmtId="14" fontId="81" fillId="0" borderId="10" xfId="0" applyNumberFormat="1" applyFont="1" applyBorder="1" applyAlignment="1" applyProtection="1">
      <alignment/>
      <protection locked="0"/>
    </xf>
    <xf numFmtId="185" fontId="81" fillId="0" borderId="10" xfId="0" applyNumberFormat="1" applyFont="1" applyBorder="1" applyAlignment="1" applyProtection="1">
      <alignment/>
      <protection locked="0"/>
    </xf>
    <xf numFmtId="185" fontId="81" fillId="0" borderId="10" xfId="0" applyNumberFormat="1" applyFont="1" applyBorder="1" applyAlignment="1" applyProtection="1">
      <alignment horizontal="right"/>
      <protection locked="0"/>
    </xf>
    <xf numFmtId="0" fontId="81" fillId="0" borderId="10" xfId="0" applyFont="1" applyBorder="1" applyAlignment="1" applyProtection="1">
      <alignment horizontal="left" vertical="center"/>
      <protection/>
    </xf>
    <xf numFmtId="8" fontId="12" fillId="0" borderId="0" xfId="0" applyNumberFormat="1" applyFont="1" applyFill="1" applyBorder="1" applyAlignment="1" applyProtection="1">
      <alignment horizontal="right"/>
      <protection/>
    </xf>
    <xf numFmtId="8" fontId="13" fillId="0" borderId="12" xfId="0" applyNumberFormat="1" applyFont="1" applyFill="1" applyBorder="1" applyAlignment="1" applyProtection="1">
      <alignment horizontal="right" vertical="center"/>
      <protection/>
    </xf>
    <xf numFmtId="8" fontId="12" fillId="0" borderId="20" xfId="0" applyNumberFormat="1" applyFont="1" applyFill="1" applyBorder="1" applyAlignment="1" applyProtection="1">
      <alignment horizontal="right"/>
      <protection/>
    </xf>
    <xf numFmtId="8" fontId="12" fillId="0" borderId="0" xfId="0" applyNumberFormat="1" applyFont="1" applyFill="1" applyAlignment="1" applyProtection="1">
      <alignment horizontal="right"/>
      <protection/>
    </xf>
    <xf numFmtId="8" fontId="13" fillId="0" borderId="20" xfId="0" applyNumberFormat="1" applyFont="1" applyFill="1" applyBorder="1" applyAlignment="1" applyProtection="1">
      <alignment horizontal="right" vertical="center"/>
      <protection/>
    </xf>
    <xf numFmtId="8" fontId="13" fillId="0" borderId="0" xfId="0" applyNumberFormat="1" applyFont="1" applyFill="1" applyBorder="1" applyAlignment="1" applyProtection="1">
      <alignment horizontal="right" vertical="center"/>
      <protection/>
    </xf>
    <xf numFmtId="8" fontId="12" fillId="0" borderId="10" xfId="0" applyNumberFormat="1" applyFont="1" applyFill="1" applyBorder="1" applyAlignment="1" applyProtection="1">
      <alignment horizontal="right" vertical="center"/>
      <protection locked="0"/>
    </xf>
    <xf numFmtId="8" fontId="12" fillId="0" borderId="20" xfId="0" applyNumberFormat="1" applyFont="1" applyFill="1" applyBorder="1" applyAlignment="1" applyProtection="1">
      <alignment horizontal="right" vertical="center"/>
      <protection/>
    </xf>
    <xf numFmtId="8" fontId="12" fillId="0" borderId="20" xfId="0" applyNumberFormat="1" applyFont="1" applyFill="1" applyBorder="1" applyAlignment="1" applyProtection="1">
      <alignment horizontal="right" vertical="center" wrapText="1"/>
      <protection/>
    </xf>
    <xf numFmtId="8" fontId="12" fillId="0" borderId="0" xfId="0" applyNumberFormat="1" applyFont="1" applyFill="1" applyBorder="1" applyAlignment="1" applyProtection="1">
      <alignment horizontal="right" vertical="center" wrapText="1"/>
      <protection/>
    </xf>
    <xf numFmtId="8" fontId="13" fillId="0" borderId="12" xfId="0" applyNumberFormat="1" applyFont="1" applyFill="1" applyBorder="1" applyAlignment="1" applyProtection="1">
      <alignment horizontal="right" vertical="center" wrapText="1"/>
      <protection/>
    </xf>
    <xf numFmtId="8" fontId="12" fillId="0" borderId="12" xfId="0" applyNumberFormat="1" applyFont="1" applyFill="1" applyBorder="1" applyAlignment="1" applyProtection="1">
      <alignment horizontal="right" vertical="center" wrapText="1"/>
      <protection locked="0"/>
    </xf>
    <xf numFmtId="8" fontId="12" fillId="0" borderId="10" xfId="0" applyNumberFormat="1" applyFont="1" applyFill="1" applyBorder="1" applyAlignment="1" applyProtection="1">
      <alignment horizontal="right" vertical="center" wrapText="1"/>
      <protection locked="0"/>
    </xf>
    <xf numFmtId="8" fontId="12" fillId="0" borderId="20" xfId="0" applyNumberFormat="1" applyFont="1" applyBorder="1" applyAlignment="1" applyProtection="1">
      <alignment horizontal="right" vertical="center"/>
      <protection/>
    </xf>
    <xf numFmtId="8" fontId="12" fillId="0" borderId="0" xfId="0" applyNumberFormat="1" applyFont="1" applyAlignment="1" applyProtection="1">
      <alignment horizontal="right" vertical="center"/>
      <protection/>
    </xf>
    <xf numFmtId="8" fontId="13" fillId="0" borderId="12" xfId="0" applyNumberFormat="1" applyFont="1" applyBorder="1" applyAlignment="1" applyProtection="1">
      <alignment horizontal="right" vertical="top"/>
      <protection/>
    </xf>
    <xf numFmtId="8" fontId="12" fillId="0" borderId="0" xfId="0" applyNumberFormat="1" applyFont="1" applyAlignment="1" applyProtection="1">
      <alignment horizontal="right"/>
      <protection/>
    </xf>
    <xf numFmtId="8" fontId="12" fillId="0" borderId="12" xfId="0" applyNumberFormat="1" applyFont="1" applyBorder="1" applyAlignment="1" applyProtection="1">
      <alignment horizontal="right" vertical="center"/>
      <protection/>
    </xf>
    <xf numFmtId="8" fontId="12" fillId="0" borderId="20" xfId="0" applyNumberFormat="1" applyFont="1" applyBorder="1" applyAlignment="1" applyProtection="1">
      <alignment horizontal="right"/>
      <protection/>
    </xf>
    <xf numFmtId="8" fontId="13" fillId="0" borderId="10" xfId="0" applyNumberFormat="1" applyFont="1" applyBorder="1" applyAlignment="1" applyProtection="1">
      <alignment horizontal="right"/>
      <protection/>
    </xf>
    <xf numFmtId="8" fontId="12" fillId="0" borderId="10" xfId="0" applyNumberFormat="1" applyFont="1" applyBorder="1" applyAlignment="1" applyProtection="1">
      <alignment horizontal="right"/>
      <protection/>
    </xf>
    <xf numFmtId="0" fontId="7" fillId="0" borderId="30" xfId="0" applyFont="1" applyBorder="1" applyAlignment="1">
      <alignment horizontal="center"/>
    </xf>
    <xf numFmtId="0" fontId="7" fillId="0" borderId="31" xfId="0" applyFont="1" applyBorder="1" applyAlignment="1">
      <alignment horizontal="center"/>
    </xf>
    <xf numFmtId="44" fontId="7" fillId="37" borderId="21" xfId="0" applyNumberFormat="1" applyFont="1" applyFill="1" applyBorder="1" applyAlignment="1" applyProtection="1">
      <alignment horizontal="left"/>
      <protection locked="0"/>
    </xf>
    <xf numFmtId="0" fontId="8" fillId="0" borderId="0" xfId="0" applyFont="1" applyAlignment="1">
      <alignment horizontal="center"/>
    </xf>
    <xf numFmtId="0" fontId="7" fillId="0" borderId="32" xfId="0" applyFont="1" applyBorder="1" applyAlignment="1">
      <alignment horizontal="center"/>
    </xf>
    <xf numFmtId="0" fontId="3" fillId="19" borderId="0" xfId="0" applyFont="1" applyFill="1" applyAlignment="1">
      <alignment horizontal="center" vertical="center"/>
    </xf>
    <xf numFmtId="0" fontId="7" fillId="19" borderId="0" xfId="0" applyFont="1" applyFill="1" applyAlignment="1">
      <alignment horizontal="center" vertical="center"/>
    </xf>
    <xf numFmtId="49" fontId="7" fillId="7" borderId="0" xfId="0" applyNumberFormat="1" applyFont="1" applyFill="1" applyBorder="1" applyAlignment="1" applyProtection="1">
      <alignment horizontal="left"/>
      <protection locked="0"/>
    </xf>
    <xf numFmtId="0" fontId="7" fillId="0" borderId="22" xfId="0" applyFont="1" applyBorder="1" applyAlignment="1">
      <alignment horizontal="center"/>
    </xf>
    <xf numFmtId="0" fontId="7" fillId="0" borderId="0"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0" xfId="0" applyFont="1" applyAlignment="1">
      <alignment horizontal="justify"/>
    </xf>
    <xf numFmtId="0" fontId="7" fillId="0" borderId="13" xfId="0" applyFont="1" applyBorder="1" applyAlignment="1">
      <alignment horizontal="justify"/>
    </xf>
    <xf numFmtId="0" fontId="7" fillId="0" borderId="0" xfId="0" applyFont="1" applyBorder="1" applyAlignment="1" applyProtection="1">
      <alignment horizontal="left" vertical="justify"/>
      <protection/>
    </xf>
    <xf numFmtId="0" fontId="7" fillId="0" borderId="13" xfId="0" applyFont="1" applyBorder="1" applyAlignment="1" applyProtection="1">
      <alignment horizontal="left" vertical="justify"/>
      <protection/>
    </xf>
    <xf numFmtId="0" fontId="7" fillId="0" borderId="0" xfId="0" applyFont="1" applyAlignment="1">
      <alignment horizontal="left"/>
    </xf>
    <xf numFmtId="0" fontId="86" fillId="0" borderId="0" xfId="0" applyFont="1" applyBorder="1" applyAlignment="1" applyProtection="1">
      <alignment horizontal="left" vertical="center"/>
      <protection/>
    </xf>
    <xf numFmtId="0" fontId="86" fillId="0" borderId="13" xfId="0" applyFont="1" applyBorder="1" applyAlignment="1" applyProtection="1">
      <alignment horizontal="left" vertical="center"/>
      <protection/>
    </xf>
    <xf numFmtId="0" fontId="86" fillId="0" borderId="0" xfId="0" applyFont="1" applyBorder="1" applyAlignment="1" applyProtection="1">
      <alignment horizontal="left" vertical="justify"/>
      <protection/>
    </xf>
    <xf numFmtId="0" fontId="86" fillId="0" borderId="13" xfId="0" applyFont="1" applyBorder="1" applyAlignment="1" applyProtection="1">
      <alignment horizontal="left" vertical="justify"/>
      <protection/>
    </xf>
    <xf numFmtId="0" fontId="97" fillId="0" borderId="13" xfId="0" applyFont="1" applyBorder="1" applyAlignment="1" applyProtection="1">
      <alignment horizontal="left" vertical="center"/>
      <protection/>
    </xf>
    <xf numFmtId="0" fontId="11" fillId="0" borderId="0" xfId="0" applyFont="1" applyAlignment="1">
      <alignment horizontal="center"/>
    </xf>
    <xf numFmtId="0" fontId="7" fillId="0" borderId="0" xfId="0" applyFont="1" applyAlignment="1">
      <alignment horizontal="center"/>
    </xf>
    <xf numFmtId="0" fontId="7" fillId="0" borderId="13" xfId="0" applyFont="1" applyBorder="1" applyAlignment="1">
      <alignment horizontal="center"/>
    </xf>
    <xf numFmtId="0" fontId="80" fillId="0" borderId="0" xfId="0" applyFont="1" applyBorder="1" applyAlignment="1" applyProtection="1">
      <alignment horizontal="left" vertical="center"/>
      <protection/>
    </xf>
    <xf numFmtId="0" fontId="80" fillId="0" borderId="13" xfId="0" applyFont="1" applyBorder="1" applyAlignment="1" applyProtection="1">
      <alignment horizontal="left" vertical="center"/>
      <protection/>
    </xf>
    <xf numFmtId="0" fontId="7" fillId="0" borderId="0" xfId="0" applyFont="1" applyBorder="1" applyAlignment="1" applyProtection="1">
      <alignment horizontal="left"/>
      <protection/>
    </xf>
    <xf numFmtId="0" fontId="7" fillId="0" borderId="13" xfId="0" applyFont="1" applyBorder="1" applyAlignment="1" applyProtection="1">
      <alignment horizontal="left"/>
      <protection/>
    </xf>
    <xf numFmtId="0" fontId="11" fillId="0" borderId="21" xfId="0" applyFont="1" applyBorder="1" applyAlignment="1" applyProtection="1">
      <alignment horizontal="center"/>
      <protection locked="0"/>
    </xf>
    <xf numFmtId="0" fontId="7" fillId="0" borderId="0" xfId="0" applyFont="1" applyBorder="1" applyAlignment="1">
      <alignment horizontal="left" vertical="center"/>
    </xf>
    <xf numFmtId="0" fontId="80" fillId="0" borderId="0" xfId="0" applyFont="1" applyBorder="1" applyAlignment="1">
      <alignment horizontal="left" vertical="center"/>
    </xf>
    <xf numFmtId="0" fontId="13" fillId="11" borderId="0" xfId="0" applyFont="1" applyFill="1" applyBorder="1" applyAlignment="1">
      <alignment horizontal="center" vertical="center" wrapText="1"/>
    </xf>
    <xf numFmtId="49" fontId="7" fillId="0" borderId="14" xfId="0" applyNumberFormat="1" applyFont="1" applyBorder="1" applyAlignment="1" applyProtection="1">
      <alignment horizontal="left"/>
      <protection locked="0"/>
    </xf>
    <xf numFmtId="0" fontId="7" fillId="0" borderId="0" xfId="0" applyFont="1" applyBorder="1" applyAlignment="1">
      <alignment horizontal="center"/>
    </xf>
    <xf numFmtId="8" fontId="7" fillId="11" borderId="0" xfId="0" applyNumberFormat="1" applyFont="1" applyFill="1" applyBorder="1" applyAlignment="1">
      <alignment horizontal="center" vertical="center" wrapText="1"/>
    </xf>
    <xf numFmtId="0" fontId="7" fillId="38" borderId="0" xfId="0" applyFont="1" applyFill="1" applyBorder="1" applyAlignment="1">
      <alignment horizontal="center" vertical="center"/>
    </xf>
    <xf numFmtId="0" fontId="14" fillId="0" borderId="0" xfId="0" applyFont="1" applyBorder="1" applyAlignment="1">
      <alignment horizontal="left" vertical="justify"/>
    </xf>
    <xf numFmtId="0" fontId="14" fillId="0" borderId="0" xfId="0" applyFont="1" applyAlignment="1">
      <alignment horizontal="left" vertical="justify"/>
    </xf>
    <xf numFmtId="0" fontId="13" fillId="0" borderId="0" xfId="0" applyFont="1" applyBorder="1" applyAlignment="1">
      <alignment horizontal="left" vertical="center"/>
    </xf>
    <xf numFmtId="0" fontId="7" fillId="0" borderId="14" xfId="0" applyFont="1" applyBorder="1" applyAlignment="1" applyProtection="1">
      <alignment horizontal="left"/>
      <protection locked="0"/>
    </xf>
    <xf numFmtId="8" fontId="7" fillId="11" borderId="0" xfId="0" applyNumberFormat="1" applyFont="1" applyFill="1" applyBorder="1" applyAlignment="1">
      <alignment horizontal="right" vertical="center"/>
    </xf>
    <xf numFmtId="0" fontId="7" fillId="11" borderId="0" xfId="0" applyFont="1" applyFill="1" applyBorder="1" applyAlignment="1">
      <alignment horizontal="center" vertical="center"/>
    </xf>
    <xf numFmtId="0" fontId="17" fillId="0" borderId="29" xfId="0" applyFont="1" applyBorder="1" applyAlignment="1">
      <alignment horizontal="center"/>
    </xf>
    <xf numFmtId="0" fontId="17" fillId="0" borderId="20" xfId="0" applyFont="1" applyBorder="1" applyAlignment="1">
      <alignment horizontal="center"/>
    </xf>
    <xf numFmtId="0" fontId="17" fillId="0" borderId="12" xfId="0" applyFont="1" applyBorder="1" applyAlignment="1">
      <alignment horizontal="center"/>
    </xf>
    <xf numFmtId="0" fontId="1" fillId="0" borderId="0" xfId="0" applyFont="1" applyAlignment="1">
      <alignment horizontal="justify" vertical="top"/>
    </xf>
    <xf numFmtId="0" fontId="98" fillId="42" borderId="29" xfId="0" applyFont="1" applyFill="1" applyBorder="1" applyAlignment="1">
      <alignment horizontal="center" vertical="center"/>
    </xf>
    <xf numFmtId="0" fontId="98" fillId="42" borderId="20" xfId="0" applyFont="1" applyFill="1" applyBorder="1" applyAlignment="1">
      <alignment horizontal="center" vertical="center"/>
    </xf>
    <xf numFmtId="0" fontId="98" fillId="42" borderId="12" xfId="0" applyFont="1" applyFill="1" applyBorder="1" applyAlignment="1">
      <alignment horizontal="center" vertical="center"/>
    </xf>
    <xf numFmtId="0" fontId="1" fillId="0" borderId="0" xfId="0" applyFont="1" applyAlignment="1">
      <alignment horizontal="center"/>
    </xf>
    <xf numFmtId="0" fontId="1" fillId="0" borderId="21" xfId="0" applyFont="1" applyBorder="1" applyAlignment="1" applyProtection="1">
      <alignment horizontal="left"/>
      <protection locked="0"/>
    </xf>
    <xf numFmtId="0" fontId="2" fillId="13" borderId="17" xfId="0" applyFont="1" applyFill="1" applyBorder="1" applyAlignment="1">
      <alignment horizontal="center" vertical="center"/>
    </xf>
    <xf numFmtId="0" fontId="2" fillId="13" borderId="21" xfId="0" applyFont="1" applyFill="1" applyBorder="1" applyAlignment="1">
      <alignment horizontal="center" vertical="center"/>
    </xf>
    <xf numFmtId="0" fontId="2" fillId="43" borderId="17" xfId="0" applyFont="1" applyFill="1" applyBorder="1" applyAlignment="1">
      <alignment horizontal="center" vertical="center"/>
    </xf>
    <xf numFmtId="0" fontId="2" fillId="43" borderId="21" xfId="0" applyFont="1" applyFill="1" applyBorder="1" applyAlignment="1">
      <alignment horizontal="center" vertical="center"/>
    </xf>
    <xf numFmtId="0" fontId="17" fillId="11" borderId="0" xfId="0" applyFont="1" applyFill="1" applyBorder="1" applyAlignment="1">
      <alignment horizontal="center" vertical="center"/>
    </xf>
    <xf numFmtId="0" fontId="2" fillId="5" borderId="0" xfId="0" applyFont="1" applyFill="1" applyBorder="1" applyAlignment="1" applyProtection="1">
      <alignment horizontal="left"/>
      <protection locked="0"/>
    </xf>
    <xf numFmtId="0" fontId="2" fillId="44" borderId="17" xfId="0" applyFont="1" applyFill="1" applyBorder="1" applyAlignment="1">
      <alignment horizontal="center" vertical="center"/>
    </xf>
    <xf numFmtId="0" fontId="2" fillId="44" borderId="21" xfId="0" applyFont="1" applyFill="1" applyBorder="1" applyAlignment="1">
      <alignment horizontal="center" vertical="center"/>
    </xf>
    <xf numFmtId="0" fontId="3" fillId="0" borderId="0" xfId="0" applyFont="1" applyBorder="1" applyAlignment="1">
      <alignment horizontal="left"/>
    </xf>
    <xf numFmtId="0" fontId="2" fillId="45" borderId="17" xfId="0" applyFont="1" applyFill="1" applyBorder="1" applyAlignment="1">
      <alignment horizontal="center" vertical="center"/>
    </xf>
    <xf numFmtId="0" fontId="2" fillId="45" borderId="21" xfId="0" applyFont="1" applyFill="1" applyBorder="1" applyAlignment="1">
      <alignment horizontal="center" vertical="center"/>
    </xf>
    <xf numFmtId="0" fontId="2" fillId="46" borderId="17" xfId="0" applyFont="1" applyFill="1" applyBorder="1" applyAlignment="1">
      <alignment horizontal="center" vertical="center"/>
    </xf>
    <xf numFmtId="0" fontId="2" fillId="46" borderId="21" xfId="0" applyFont="1" applyFill="1" applyBorder="1" applyAlignment="1">
      <alignment horizontal="center" vertical="center"/>
    </xf>
    <xf numFmtId="0" fontId="2" fillId="47" borderId="17" xfId="0" applyFont="1" applyFill="1" applyBorder="1" applyAlignment="1">
      <alignment horizontal="center" vertical="center"/>
    </xf>
    <xf numFmtId="0" fontId="2" fillId="47" borderId="21" xfId="0" applyFont="1" applyFill="1" applyBorder="1" applyAlignment="1">
      <alignment horizontal="center" vertical="center"/>
    </xf>
    <xf numFmtId="0" fontId="4" fillId="0" borderId="0" xfId="0" applyFont="1" applyBorder="1" applyAlignment="1">
      <alignment horizontal="center"/>
    </xf>
    <xf numFmtId="0" fontId="19" fillId="5" borderId="0" xfId="0" applyFont="1" applyFill="1" applyBorder="1" applyAlignment="1" applyProtection="1">
      <alignment horizontal="center"/>
      <protection locked="0"/>
    </xf>
    <xf numFmtId="0" fontId="21" fillId="0" borderId="0" xfId="0" applyFont="1" applyBorder="1" applyAlignment="1">
      <alignment horizontal="left"/>
    </xf>
    <xf numFmtId="0" fontId="22" fillId="0" borderId="0" xfId="0" applyFont="1" applyBorder="1" applyAlignment="1">
      <alignment horizontal="center"/>
    </xf>
    <xf numFmtId="0" fontId="16" fillId="11" borderId="0" xfId="0" applyFont="1" applyFill="1" applyBorder="1" applyAlignment="1">
      <alignment horizontal="center" vertical="center"/>
    </xf>
    <xf numFmtId="0" fontId="99" fillId="13" borderId="29" xfId="0" applyFont="1" applyFill="1" applyBorder="1" applyAlignment="1">
      <alignment horizontal="center"/>
    </xf>
    <xf numFmtId="0" fontId="99" fillId="13" borderId="12" xfId="0" applyFont="1" applyFill="1" applyBorder="1" applyAlignment="1">
      <alignment horizontal="center"/>
    </xf>
    <xf numFmtId="188" fontId="19" fillId="5" borderId="16" xfId="0" applyNumberFormat="1" applyFont="1" applyFill="1" applyBorder="1" applyAlignment="1" applyProtection="1">
      <alignment horizontal="left"/>
      <protection locked="0"/>
    </xf>
    <xf numFmtId="188" fontId="19" fillId="5" borderId="0" xfId="0" applyNumberFormat="1" applyFont="1" applyFill="1" applyBorder="1" applyAlignment="1" applyProtection="1">
      <alignment horizontal="left"/>
      <protection locked="0"/>
    </xf>
    <xf numFmtId="0" fontId="19" fillId="17" borderId="33" xfId="0" applyFont="1" applyFill="1" applyBorder="1" applyAlignment="1" applyProtection="1">
      <alignment horizontal="center" vertical="center" wrapText="1"/>
      <protection/>
    </xf>
    <xf numFmtId="0" fontId="19" fillId="17" borderId="34" xfId="0" applyFont="1" applyFill="1" applyBorder="1" applyAlignment="1" applyProtection="1">
      <alignment horizontal="center" vertical="center" wrapText="1"/>
      <protection/>
    </xf>
    <xf numFmtId="0" fontId="19" fillId="17" borderId="35" xfId="0" applyFont="1" applyFill="1" applyBorder="1" applyAlignment="1" applyProtection="1">
      <alignment horizontal="left" vertical="center"/>
      <protection/>
    </xf>
    <xf numFmtId="0" fontId="0" fillId="17" borderId="36" xfId="0" applyFont="1" applyFill="1" applyBorder="1" applyAlignment="1" applyProtection="1">
      <alignment horizontal="left" vertical="center"/>
      <protection/>
    </xf>
    <xf numFmtId="0" fontId="19" fillId="17" borderId="37" xfId="0" applyFont="1" applyFill="1" applyBorder="1" applyAlignment="1" applyProtection="1">
      <alignment horizontal="left" vertical="center"/>
      <protection/>
    </xf>
    <xf numFmtId="0" fontId="0" fillId="17" borderId="21" xfId="0" applyFont="1" applyFill="1" applyBorder="1" applyAlignment="1" applyProtection="1">
      <alignment horizontal="left" vertical="center"/>
      <protection/>
    </xf>
    <xf numFmtId="184" fontId="86" fillId="5" borderId="0" xfId="0" applyNumberFormat="1" applyFont="1" applyFill="1" applyBorder="1" applyAlignment="1" applyProtection="1">
      <alignment horizontal="right"/>
      <protection/>
    </xf>
    <xf numFmtId="184" fontId="7" fillId="37" borderId="0" xfId="0" applyNumberFormat="1" applyFont="1" applyFill="1" applyBorder="1" applyAlignment="1" applyProtection="1">
      <alignment horizontal="right"/>
      <protection/>
    </xf>
    <xf numFmtId="184" fontId="7" fillId="5" borderId="0" xfId="0" applyNumberFormat="1" applyFont="1" applyFill="1" applyBorder="1" applyAlignment="1" applyProtection="1">
      <alignment horizontal="right"/>
      <protection/>
    </xf>
    <xf numFmtId="14" fontId="7" fillId="5" borderId="20" xfId="0" applyNumberFormat="1" applyFont="1" applyFill="1" applyBorder="1" applyAlignment="1" applyProtection="1">
      <alignment horizontal="left"/>
      <protection locked="0"/>
    </xf>
    <xf numFmtId="190" fontId="13" fillId="37" borderId="20" xfId="0" applyNumberFormat="1" applyFont="1" applyFill="1" applyBorder="1" applyAlignment="1" applyProtection="1">
      <alignment horizontal="left"/>
      <protection locked="0"/>
    </xf>
    <xf numFmtId="190" fontId="7" fillId="37" borderId="20" xfId="0" applyNumberFormat="1" applyFont="1" applyFill="1" applyBorder="1" applyAlignment="1" applyProtection="1">
      <alignment horizontal="left"/>
      <protection locked="0"/>
    </xf>
    <xf numFmtId="44" fontId="70" fillId="37" borderId="21" xfId="47" applyNumberFormat="1" applyFill="1" applyBorder="1" applyAlignment="1" applyProtection="1">
      <alignment horizontal="left"/>
      <protection locked="0"/>
    </xf>
    <xf numFmtId="0" fontId="7" fillId="0" borderId="0" xfId="0" applyFont="1" applyBorder="1" applyAlignment="1" applyProtection="1">
      <alignment/>
      <protection/>
    </xf>
    <xf numFmtId="0" fontId="8" fillId="0" borderId="10" xfId="0" applyFont="1" applyBorder="1" applyAlignment="1" applyProtection="1">
      <alignment/>
      <protection locked="0"/>
    </xf>
    <xf numFmtId="0" fontId="8" fillId="0" borderId="10" xfId="0" applyFont="1" applyBorder="1" applyAlignment="1" applyProtection="1">
      <alignment horizontal="left"/>
      <protection locked="0"/>
    </xf>
    <xf numFmtId="8" fontId="12" fillId="0" borderId="38" xfId="0" applyNumberFormat="1" applyFont="1" applyBorder="1" applyAlignment="1">
      <alignment horizontal="right" vertical="center"/>
    </xf>
    <xf numFmtId="0" fontId="8" fillId="0" borderId="22"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8" fillId="0" borderId="29" xfId="0" applyFont="1" applyBorder="1" applyAlignment="1" applyProtection="1">
      <alignment horizontal="left"/>
      <protection locked="0"/>
    </xf>
    <xf numFmtId="0" fontId="81" fillId="0" borderId="0" xfId="0" applyFont="1" applyBorder="1" applyAlignment="1" applyProtection="1">
      <alignment horizontal="left" vertical="center"/>
      <protection/>
    </xf>
    <xf numFmtId="0" fontId="81" fillId="0" borderId="0" xfId="0" applyFont="1" applyBorder="1" applyAlignment="1" applyProtection="1">
      <alignment horizontal="center" vertical="center"/>
      <protection/>
    </xf>
    <xf numFmtId="0" fontId="81" fillId="0" borderId="0" xfId="0" applyFont="1" applyAlignment="1" applyProtection="1">
      <alignment horizontal="center" vertical="center"/>
      <protection/>
    </xf>
    <xf numFmtId="0" fontId="81" fillId="0" borderId="0" xfId="0" applyFont="1" applyBorder="1" applyAlignment="1" applyProtection="1">
      <alignment/>
      <protection/>
    </xf>
    <xf numFmtId="0" fontId="81"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DENTIFICACION!A1" /><Relationship Id="rId2" Type="http://schemas.openxmlformats.org/officeDocument/2006/relationships/hyperlink" Target="#Ingresos!A1" /><Relationship Id="rId3" Type="http://schemas.openxmlformats.org/officeDocument/2006/relationships/hyperlink" Target="#Gastos!A1" /><Relationship Id="rId4" Type="http://schemas.openxmlformats.org/officeDocument/2006/relationships/hyperlink" Target="#'Estado Financiero'!A1" /><Relationship Id="rId5" Type="http://schemas.openxmlformats.org/officeDocument/2006/relationships/hyperlink" Target="#Anexos!A1" /><Relationship Id="rId6" Type="http://schemas.openxmlformats.org/officeDocument/2006/relationships/hyperlink" Target="#'PRESUPUESTO Ingresos'!A1" /><Relationship Id="rId7" Type="http://schemas.openxmlformats.org/officeDocument/2006/relationships/hyperlink" Target="#'PRESUPUESTO Gastos'!A1" /><Relationship Id="rId8" Type="http://schemas.openxmlformats.org/officeDocument/2006/relationships/image" Target="../media/image1.png" /><Relationship Id="rId9" Type="http://schemas.openxmlformats.org/officeDocument/2006/relationships/image" Target="../media/image2.png" /><Relationship Id="rId10" Type="http://schemas.openxmlformats.org/officeDocument/2006/relationships/image" Target="../media/image3.jpeg" /><Relationship Id="rId11" Type="http://schemas.openxmlformats.org/officeDocument/2006/relationships/hyperlink" Target="#'RENDICION CUENTAS'!A1" /><Relationship Id="rId12" Type="http://schemas.openxmlformats.org/officeDocument/2006/relationships/hyperlink" Target="#'INVENTARIO BIENES PATRIMONIALES'!A1" /><Relationship Id="rId13"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hyperlink" Target="#'PORTADA CTAS. ANUALES'!A1" /></Relationships>
</file>

<file path=xl/drawings/_rels/drawing2.xml.rels><?xml version="1.0" encoding="utf-8" standalone="yes"?><Relationships xmlns="http://schemas.openxmlformats.org/package/2006/relationships"><Relationship Id="rId1" Type="http://schemas.openxmlformats.org/officeDocument/2006/relationships/hyperlink" Target="#'PORTADA CTAS. ANUALES'!A1" /></Relationships>
</file>

<file path=xl/drawings/_rels/drawing3.xml.rels><?xml version="1.0" encoding="utf-8" standalone="yes"?><Relationships xmlns="http://schemas.openxmlformats.org/package/2006/relationships"><Relationship Id="rId1" Type="http://schemas.openxmlformats.org/officeDocument/2006/relationships/hyperlink" Target="#'PORTADA CTAS. ANUALES'!A1" /></Relationships>
</file>

<file path=xl/drawings/_rels/drawing4.xml.rels><?xml version="1.0" encoding="utf-8" standalone="yes"?><Relationships xmlns="http://schemas.openxmlformats.org/package/2006/relationships"><Relationship Id="rId1" Type="http://schemas.openxmlformats.org/officeDocument/2006/relationships/hyperlink" Target="#'PORTADA CTAS. ANUALES'!A1" /></Relationships>
</file>

<file path=xl/drawings/_rels/drawing5.xml.rels><?xml version="1.0" encoding="utf-8" standalone="yes"?><Relationships xmlns="http://schemas.openxmlformats.org/package/2006/relationships"><Relationship Id="rId1" Type="http://schemas.openxmlformats.org/officeDocument/2006/relationships/hyperlink" Target="#'PORTADA CTAS. ANUALES'!A1" /></Relationships>
</file>

<file path=xl/drawings/_rels/drawing6.xml.rels><?xml version="1.0" encoding="utf-8" standalone="yes"?><Relationships xmlns="http://schemas.openxmlformats.org/package/2006/relationships"><Relationship Id="rId1" Type="http://schemas.openxmlformats.org/officeDocument/2006/relationships/hyperlink" Target="#'PORTADA CTAS. ANUALES'!A1" /></Relationships>
</file>

<file path=xl/drawings/_rels/drawing7.xml.rels><?xml version="1.0" encoding="utf-8" standalone="yes"?><Relationships xmlns="http://schemas.openxmlformats.org/package/2006/relationships"><Relationship Id="rId1" Type="http://schemas.openxmlformats.org/officeDocument/2006/relationships/hyperlink" Target="#'PORTADA CTAS. ANUALES'!A1" /></Relationships>
</file>

<file path=xl/drawings/_rels/drawing8.xml.rels><?xml version="1.0" encoding="utf-8" standalone="yes"?><Relationships xmlns="http://schemas.openxmlformats.org/package/2006/relationships"><Relationship Id="rId1" Type="http://schemas.openxmlformats.org/officeDocument/2006/relationships/hyperlink" Target="#'PORTADA CTAS. ANUALES'!A1" /></Relationships>
</file>

<file path=xl/drawings/_rels/drawing9.xml.rels><?xml version="1.0" encoding="utf-8" standalone="yes"?><Relationships xmlns="http://schemas.openxmlformats.org/package/2006/relationships"><Relationship Id="rId1" Type="http://schemas.openxmlformats.org/officeDocument/2006/relationships/hyperlink" Target="#'PORTADA CTAS. ANUALES'!A1"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11</xdr:row>
      <xdr:rowOff>57150</xdr:rowOff>
    </xdr:from>
    <xdr:to>
      <xdr:col>7</xdr:col>
      <xdr:colOff>685800</xdr:colOff>
      <xdr:row>20</xdr:row>
      <xdr:rowOff>152400</xdr:rowOff>
    </xdr:to>
    <xdr:sp>
      <xdr:nvSpPr>
        <xdr:cNvPr id="1" name="1 Rectángulo redondeado"/>
        <xdr:cNvSpPr>
          <a:spLocks/>
        </xdr:cNvSpPr>
      </xdr:nvSpPr>
      <xdr:spPr>
        <a:xfrm>
          <a:off x="571500" y="1838325"/>
          <a:ext cx="5448300" cy="1552575"/>
        </a:xfrm>
        <a:prstGeom prst="roundRect">
          <a:avLst/>
        </a:prstGeom>
        <a:solidFill>
          <a:srgbClr val="8064A2"/>
        </a:solidFill>
        <a:ln w="38100" cmpd="sng">
          <a:solidFill>
            <a:srgbClr val="FFFFFF"/>
          </a:solidFill>
          <a:headEnd type="none"/>
          <a:tailEnd type="none"/>
        </a:ln>
      </xdr:spPr>
      <xdr:txBody>
        <a:bodyPr vertOverflow="clip" wrap="square" lIns="36576" tIns="41148" rIns="36576" bIns="41148" anchor="ctr"/>
        <a:p>
          <a:pPr algn="ctr">
            <a:defRPr/>
          </a:pPr>
          <a:r>
            <a:rPr lang="en-US" cap="none" sz="2000" b="1" i="0" u="none" baseline="0">
              <a:solidFill>
                <a:srgbClr val="FFFFFF"/>
              </a:solidFill>
            </a:rPr>
            <a:t>FORMULARIOS  RENDICIÓN CUENTAS ANUALES
</a:t>
          </a:r>
          <a:r>
            <a:rPr lang="en-US" cap="none" sz="2000" b="1" i="0" u="none" baseline="0">
              <a:solidFill>
                <a:srgbClr val="FFFFFF"/>
              </a:solidFill>
            </a:rPr>
            <a:t>HERMANDADES, COFRADÍAS Y CABILDOS</a:t>
          </a:r>
        </a:p>
      </xdr:txBody>
    </xdr:sp>
    <xdr:clientData/>
  </xdr:twoCellAnchor>
  <xdr:twoCellAnchor>
    <xdr:from>
      <xdr:col>1</xdr:col>
      <xdr:colOff>28575</xdr:colOff>
      <xdr:row>24</xdr:row>
      <xdr:rowOff>57150</xdr:rowOff>
    </xdr:from>
    <xdr:to>
      <xdr:col>4</xdr:col>
      <xdr:colOff>28575</xdr:colOff>
      <xdr:row>26</xdr:row>
      <xdr:rowOff>104775</xdr:rowOff>
    </xdr:to>
    <xdr:sp>
      <xdr:nvSpPr>
        <xdr:cNvPr id="2" name="2 Rectángulo redondeado">
          <a:hlinkClick r:id="rId1"/>
        </xdr:cNvPr>
        <xdr:cNvSpPr>
          <a:spLocks/>
        </xdr:cNvSpPr>
      </xdr:nvSpPr>
      <xdr:spPr>
        <a:xfrm>
          <a:off x="790575" y="3943350"/>
          <a:ext cx="2286000" cy="371475"/>
        </a:xfrm>
        <a:prstGeom prst="roundRect">
          <a:avLst/>
        </a:prstGeom>
        <a:solidFill>
          <a:srgbClr val="F79646"/>
        </a:solidFill>
        <a:ln w="25400" cmpd="sng">
          <a:solidFill>
            <a:srgbClr val="B66D31"/>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 DATOS DE IDENTIFICACIÓN</a:t>
          </a:r>
        </a:p>
      </xdr:txBody>
    </xdr:sp>
    <xdr:clientData/>
  </xdr:twoCellAnchor>
  <xdr:twoCellAnchor>
    <xdr:from>
      <xdr:col>1</xdr:col>
      <xdr:colOff>19050</xdr:colOff>
      <xdr:row>28</xdr:row>
      <xdr:rowOff>95250</xdr:rowOff>
    </xdr:from>
    <xdr:to>
      <xdr:col>4</xdr:col>
      <xdr:colOff>47625</xdr:colOff>
      <xdr:row>30</xdr:row>
      <xdr:rowOff>133350</xdr:rowOff>
    </xdr:to>
    <xdr:sp>
      <xdr:nvSpPr>
        <xdr:cNvPr id="3" name="3 Rectángulo redondeado">
          <a:hlinkClick r:id="rId2"/>
        </xdr:cNvPr>
        <xdr:cNvSpPr>
          <a:spLocks/>
        </xdr:cNvSpPr>
      </xdr:nvSpPr>
      <xdr:spPr>
        <a:xfrm>
          <a:off x="781050" y="4629150"/>
          <a:ext cx="2314575" cy="361950"/>
        </a:xfrm>
        <a:prstGeom prst="roundRect">
          <a:avLst/>
        </a:prstGeom>
        <a:solidFill>
          <a:srgbClr val="4BACC6"/>
        </a:solidFill>
        <a:ln w="25400" cmpd="sng">
          <a:solidFill>
            <a:srgbClr val="357D91"/>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INGRESOS</a:t>
          </a:r>
        </a:p>
      </xdr:txBody>
    </xdr:sp>
    <xdr:clientData/>
  </xdr:twoCellAnchor>
  <xdr:twoCellAnchor>
    <xdr:from>
      <xdr:col>4</xdr:col>
      <xdr:colOff>352425</xdr:colOff>
      <xdr:row>28</xdr:row>
      <xdr:rowOff>95250</xdr:rowOff>
    </xdr:from>
    <xdr:to>
      <xdr:col>7</xdr:col>
      <xdr:colOff>342900</xdr:colOff>
      <xdr:row>30</xdr:row>
      <xdr:rowOff>152400</xdr:rowOff>
    </xdr:to>
    <xdr:sp>
      <xdr:nvSpPr>
        <xdr:cNvPr id="4" name="4 Rectángulo redondeado">
          <a:hlinkClick r:id="rId3"/>
        </xdr:cNvPr>
        <xdr:cNvSpPr>
          <a:spLocks/>
        </xdr:cNvSpPr>
      </xdr:nvSpPr>
      <xdr:spPr>
        <a:xfrm>
          <a:off x="3400425" y="4629150"/>
          <a:ext cx="2276475" cy="381000"/>
        </a:xfrm>
        <a:prstGeom prst="roundRect">
          <a:avLst/>
        </a:prstGeom>
        <a:solidFill>
          <a:srgbClr val="4BACC6"/>
        </a:solidFill>
        <a:ln w="25400" cmpd="sng">
          <a:solidFill>
            <a:srgbClr val="357D91"/>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GASTOS</a:t>
          </a:r>
        </a:p>
      </xdr:txBody>
    </xdr:sp>
    <xdr:clientData/>
  </xdr:twoCellAnchor>
  <xdr:twoCellAnchor>
    <xdr:from>
      <xdr:col>1</xdr:col>
      <xdr:colOff>19050</xdr:colOff>
      <xdr:row>32</xdr:row>
      <xdr:rowOff>57150</xdr:rowOff>
    </xdr:from>
    <xdr:to>
      <xdr:col>4</xdr:col>
      <xdr:colOff>47625</xdr:colOff>
      <xdr:row>34</xdr:row>
      <xdr:rowOff>114300</xdr:rowOff>
    </xdr:to>
    <xdr:sp>
      <xdr:nvSpPr>
        <xdr:cNvPr id="5" name="5 Rectángulo redondeado">
          <a:hlinkClick r:id="rId4"/>
        </xdr:cNvPr>
        <xdr:cNvSpPr>
          <a:spLocks/>
        </xdr:cNvSpPr>
      </xdr:nvSpPr>
      <xdr:spPr>
        <a:xfrm>
          <a:off x="781050" y="5238750"/>
          <a:ext cx="2314575" cy="381000"/>
        </a:xfrm>
        <a:prstGeom prst="roundRect">
          <a:avLst/>
        </a:prstGeom>
        <a:solidFill>
          <a:srgbClr val="4BACC6"/>
        </a:solidFill>
        <a:ln w="25400" cmpd="sng">
          <a:solidFill>
            <a:srgbClr val="357D91"/>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ESTADOS FINANCIEROS</a:t>
          </a:r>
        </a:p>
      </xdr:txBody>
    </xdr:sp>
    <xdr:clientData/>
  </xdr:twoCellAnchor>
  <xdr:twoCellAnchor>
    <xdr:from>
      <xdr:col>4</xdr:col>
      <xdr:colOff>352425</xdr:colOff>
      <xdr:row>32</xdr:row>
      <xdr:rowOff>57150</xdr:rowOff>
    </xdr:from>
    <xdr:to>
      <xdr:col>7</xdr:col>
      <xdr:colOff>342900</xdr:colOff>
      <xdr:row>34</xdr:row>
      <xdr:rowOff>85725</xdr:rowOff>
    </xdr:to>
    <xdr:sp>
      <xdr:nvSpPr>
        <xdr:cNvPr id="6" name="6 Rectángulo redondeado">
          <a:hlinkClick r:id="rId5"/>
        </xdr:cNvPr>
        <xdr:cNvSpPr>
          <a:spLocks/>
        </xdr:cNvSpPr>
      </xdr:nvSpPr>
      <xdr:spPr>
        <a:xfrm>
          <a:off x="3400425" y="5238750"/>
          <a:ext cx="2276475" cy="352425"/>
        </a:xfrm>
        <a:prstGeom prst="roundRect">
          <a:avLst/>
        </a:prstGeom>
        <a:solidFill>
          <a:srgbClr val="C0504D"/>
        </a:solidFill>
        <a:ln w="25400" cmpd="sng">
          <a:solidFill>
            <a:srgbClr val="8C3836"/>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ANEXOS CUENTAS ANUALES</a:t>
          </a:r>
        </a:p>
      </xdr:txBody>
    </xdr:sp>
    <xdr:clientData/>
  </xdr:twoCellAnchor>
  <xdr:twoCellAnchor>
    <xdr:from>
      <xdr:col>1</xdr:col>
      <xdr:colOff>28575</xdr:colOff>
      <xdr:row>36</xdr:row>
      <xdr:rowOff>76200</xdr:rowOff>
    </xdr:from>
    <xdr:to>
      <xdr:col>4</xdr:col>
      <xdr:colOff>28575</xdr:colOff>
      <xdr:row>38</xdr:row>
      <xdr:rowOff>95250</xdr:rowOff>
    </xdr:to>
    <xdr:sp>
      <xdr:nvSpPr>
        <xdr:cNvPr id="7" name="7 Rectángulo redondeado">
          <a:hlinkClick r:id="rId6"/>
        </xdr:cNvPr>
        <xdr:cNvSpPr>
          <a:spLocks/>
        </xdr:cNvSpPr>
      </xdr:nvSpPr>
      <xdr:spPr>
        <a:xfrm>
          <a:off x="790575" y="5905500"/>
          <a:ext cx="2286000" cy="342900"/>
        </a:xfrm>
        <a:prstGeom prst="roundRect">
          <a:avLst/>
        </a:prstGeom>
        <a:solidFill>
          <a:srgbClr val="9BBB59"/>
        </a:solidFill>
        <a:ln w="25400" cmpd="sng">
          <a:solidFill>
            <a:srgbClr val="71893F"/>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PRESUPUESTO INGRESOS</a:t>
          </a:r>
        </a:p>
      </xdr:txBody>
    </xdr:sp>
    <xdr:clientData/>
  </xdr:twoCellAnchor>
  <xdr:twoCellAnchor>
    <xdr:from>
      <xdr:col>4</xdr:col>
      <xdr:colOff>342900</xdr:colOff>
      <xdr:row>36</xdr:row>
      <xdr:rowOff>95250</xdr:rowOff>
    </xdr:from>
    <xdr:to>
      <xdr:col>7</xdr:col>
      <xdr:colOff>342900</xdr:colOff>
      <xdr:row>38</xdr:row>
      <xdr:rowOff>104775</xdr:rowOff>
    </xdr:to>
    <xdr:sp>
      <xdr:nvSpPr>
        <xdr:cNvPr id="8" name="7 Rectángulo redondeado">
          <a:hlinkClick r:id="rId7"/>
        </xdr:cNvPr>
        <xdr:cNvSpPr>
          <a:spLocks/>
        </xdr:cNvSpPr>
      </xdr:nvSpPr>
      <xdr:spPr>
        <a:xfrm>
          <a:off x="3390900" y="5924550"/>
          <a:ext cx="2286000" cy="333375"/>
        </a:xfrm>
        <a:prstGeom prst="roundRect">
          <a:avLst/>
        </a:prstGeom>
        <a:solidFill>
          <a:srgbClr val="9BBB59"/>
        </a:solidFill>
        <a:ln w="25400" cmpd="sng">
          <a:solidFill>
            <a:srgbClr val="71893F"/>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PRESUPUESTO GASTOS</a:t>
          </a:r>
        </a:p>
      </xdr:txBody>
    </xdr:sp>
    <xdr:clientData/>
  </xdr:twoCellAnchor>
  <xdr:twoCellAnchor editAs="oneCell">
    <xdr:from>
      <xdr:col>1</xdr:col>
      <xdr:colOff>742950</xdr:colOff>
      <xdr:row>57</xdr:row>
      <xdr:rowOff>0</xdr:rowOff>
    </xdr:from>
    <xdr:to>
      <xdr:col>6</xdr:col>
      <xdr:colOff>466725</xdr:colOff>
      <xdr:row>63</xdr:row>
      <xdr:rowOff>66675</xdr:rowOff>
    </xdr:to>
    <xdr:pic>
      <xdr:nvPicPr>
        <xdr:cNvPr id="9" name="Imagen 1" descr="diocesis de cartagena.png"/>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1504950" y="9229725"/>
          <a:ext cx="3533775" cy="1038225"/>
        </a:xfrm>
        <a:prstGeom prst="rect">
          <a:avLst/>
        </a:prstGeom>
        <a:noFill/>
        <a:ln w="9525" cmpd="sng">
          <a:noFill/>
        </a:ln>
      </xdr:spPr>
    </xdr:pic>
    <xdr:clientData/>
  </xdr:twoCellAnchor>
  <xdr:twoCellAnchor editAs="oneCell">
    <xdr:from>
      <xdr:col>0</xdr:col>
      <xdr:colOff>0</xdr:colOff>
      <xdr:row>0</xdr:row>
      <xdr:rowOff>104775</xdr:rowOff>
    </xdr:from>
    <xdr:to>
      <xdr:col>7</xdr:col>
      <xdr:colOff>1066800</xdr:colOff>
      <xdr:row>7</xdr:row>
      <xdr:rowOff>0</xdr:rowOff>
    </xdr:to>
    <xdr:pic>
      <xdr:nvPicPr>
        <xdr:cNvPr id="10" name="10 Imagen" descr="logo trenzado tricolor.png"/>
        <xdr:cNvPicPr preferRelativeResize="1">
          <a:picLocks noChangeAspect="1"/>
        </xdr:cNvPicPr>
      </xdr:nvPicPr>
      <xdr:blipFill>
        <a:blip r:embed="rId9">
          <a:clrChange>
            <a:clrFrom>
              <a:srgbClr val="FFFFFF"/>
            </a:clrFrom>
            <a:clrTo>
              <a:srgbClr val="FFFFFF">
                <a:alpha val="0"/>
              </a:srgbClr>
            </a:clrTo>
          </a:clrChange>
        </a:blip>
        <a:stretch>
          <a:fillRect/>
        </a:stretch>
      </xdr:blipFill>
      <xdr:spPr>
        <a:xfrm>
          <a:off x="0" y="104775"/>
          <a:ext cx="6400800" cy="1028700"/>
        </a:xfrm>
        <a:prstGeom prst="rect">
          <a:avLst/>
        </a:prstGeom>
        <a:noFill/>
        <a:ln w="9525" cmpd="sng">
          <a:noFill/>
        </a:ln>
      </xdr:spPr>
    </xdr:pic>
    <xdr:clientData/>
  </xdr:twoCellAnchor>
  <xdr:twoCellAnchor editAs="oneCell">
    <xdr:from>
      <xdr:col>3</xdr:col>
      <xdr:colOff>438150</xdr:colOff>
      <xdr:row>0</xdr:row>
      <xdr:rowOff>0</xdr:rowOff>
    </xdr:from>
    <xdr:to>
      <xdr:col>5</xdr:col>
      <xdr:colOff>295275</xdr:colOff>
      <xdr:row>6</xdr:row>
      <xdr:rowOff>104775</xdr:rowOff>
    </xdr:to>
    <xdr:pic>
      <xdr:nvPicPr>
        <xdr:cNvPr id="11" name="11 Imagen" descr="LOGO DELEGACION DORADO 3.jpg"/>
        <xdr:cNvPicPr preferRelativeResize="1">
          <a:picLocks noChangeAspect="1"/>
        </xdr:cNvPicPr>
      </xdr:nvPicPr>
      <xdr:blipFill>
        <a:blip r:embed="rId10">
          <a:clrChange>
            <a:clrFrom>
              <a:srgbClr val="FFFFFF"/>
            </a:clrFrom>
            <a:clrTo>
              <a:srgbClr val="FFFFFF">
                <a:alpha val="0"/>
              </a:srgbClr>
            </a:clrTo>
          </a:clrChange>
        </a:blip>
        <a:stretch>
          <a:fillRect/>
        </a:stretch>
      </xdr:blipFill>
      <xdr:spPr>
        <a:xfrm>
          <a:off x="2724150" y="0"/>
          <a:ext cx="1381125" cy="1076325"/>
        </a:xfrm>
        <a:prstGeom prst="rect">
          <a:avLst/>
        </a:prstGeom>
        <a:noFill/>
        <a:ln w="9525" cmpd="sng">
          <a:noFill/>
        </a:ln>
      </xdr:spPr>
    </xdr:pic>
    <xdr:clientData/>
  </xdr:twoCellAnchor>
  <xdr:twoCellAnchor>
    <xdr:from>
      <xdr:col>4</xdr:col>
      <xdr:colOff>333375</xdr:colOff>
      <xdr:row>24</xdr:row>
      <xdr:rowOff>66675</xdr:rowOff>
    </xdr:from>
    <xdr:to>
      <xdr:col>7</xdr:col>
      <xdr:colOff>323850</xdr:colOff>
      <xdr:row>26</xdr:row>
      <xdr:rowOff>123825</xdr:rowOff>
    </xdr:to>
    <xdr:sp>
      <xdr:nvSpPr>
        <xdr:cNvPr id="12" name="2 Rectángulo redondeado">
          <a:hlinkClick r:id="rId11"/>
        </xdr:cNvPr>
        <xdr:cNvSpPr>
          <a:spLocks/>
        </xdr:cNvSpPr>
      </xdr:nvSpPr>
      <xdr:spPr>
        <a:xfrm>
          <a:off x="3381375" y="3952875"/>
          <a:ext cx="2276475" cy="381000"/>
        </a:xfrm>
        <a:prstGeom prst="roundRect">
          <a:avLst/>
        </a:prstGeom>
        <a:solidFill>
          <a:srgbClr val="F79646"/>
        </a:solidFill>
        <a:ln w="25400" cmpd="sng">
          <a:solidFill>
            <a:srgbClr val="B66D31"/>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RENDICIÓN CUENTAS PYG</a:t>
          </a:r>
        </a:p>
      </xdr:txBody>
    </xdr:sp>
    <xdr:clientData/>
  </xdr:twoCellAnchor>
  <xdr:twoCellAnchor>
    <xdr:from>
      <xdr:col>2</xdr:col>
      <xdr:colOff>552450</xdr:colOff>
      <xdr:row>41</xdr:row>
      <xdr:rowOff>28575</xdr:rowOff>
    </xdr:from>
    <xdr:to>
      <xdr:col>5</xdr:col>
      <xdr:colOff>581025</xdr:colOff>
      <xdr:row>44</xdr:row>
      <xdr:rowOff>66675</xdr:rowOff>
    </xdr:to>
    <xdr:sp>
      <xdr:nvSpPr>
        <xdr:cNvPr id="13" name="7 Rectángulo redondeado">
          <a:hlinkClick r:id="rId12"/>
        </xdr:cNvPr>
        <xdr:cNvSpPr>
          <a:spLocks/>
        </xdr:cNvSpPr>
      </xdr:nvSpPr>
      <xdr:spPr>
        <a:xfrm>
          <a:off x="2076450" y="6667500"/>
          <a:ext cx="2314575" cy="523875"/>
        </a:xfrm>
        <a:prstGeom prst="roundRect">
          <a:avLst/>
        </a:prstGeom>
        <a:solidFill>
          <a:srgbClr val="9BBB59"/>
        </a:solidFill>
        <a:ln w="25400" cmpd="sng">
          <a:solidFill>
            <a:srgbClr val="71893F"/>
          </a:solidFill>
          <a:headEnd type="none"/>
          <a:tailEnd type="none"/>
        </a:ln>
      </xdr:spPr>
      <xdr:txBody>
        <a:bodyPr vertOverflow="clip" wrap="square" lIns="27432" tIns="27432" rIns="27432" bIns="27432" anchor="ctr"/>
        <a:p>
          <a:pPr algn="ctr">
            <a:defRPr/>
          </a:pPr>
          <a:r>
            <a:rPr lang="en-US" cap="none" sz="1400" b="1" i="0" u="none" baseline="0">
              <a:solidFill>
                <a:srgbClr val="FFFFFF"/>
              </a:solidFill>
            </a:rPr>
            <a:t>INVENTARIO BIENES PATRIMONIALES</a:t>
          </a:r>
        </a:p>
      </xdr:txBody>
    </xdr:sp>
    <xdr:clientData/>
  </xdr:twoCellAnchor>
  <xdr:twoCellAnchor editAs="oneCell">
    <xdr:from>
      <xdr:col>0</xdr:col>
      <xdr:colOff>695325</xdr:colOff>
      <xdr:row>45</xdr:row>
      <xdr:rowOff>152400</xdr:rowOff>
    </xdr:from>
    <xdr:to>
      <xdr:col>2</xdr:col>
      <xdr:colOff>152400</xdr:colOff>
      <xdr:row>54</xdr:row>
      <xdr:rowOff>133350</xdr:rowOff>
    </xdr:to>
    <xdr:pic>
      <xdr:nvPicPr>
        <xdr:cNvPr id="14" name="14 Imagen" descr="LOGOTIPO DELEGACION.jpg"/>
        <xdr:cNvPicPr preferRelativeResize="1">
          <a:picLocks noChangeAspect="1"/>
        </xdr:cNvPicPr>
      </xdr:nvPicPr>
      <xdr:blipFill>
        <a:blip r:embed="rId13"/>
        <a:stretch>
          <a:fillRect/>
        </a:stretch>
      </xdr:blipFill>
      <xdr:spPr>
        <a:xfrm>
          <a:off x="695325" y="7439025"/>
          <a:ext cx="981075" cy="1438275"/>
        </a:xfrm>
        <a:prstGeom prst="rect">
          <a:avLst/>
        </a:prstGeom>
        <a:noFill/>
        <a:ln w="9525" cmpd="sng">
          <a:noFill/>
        </a:ln>
      </xdr:spPr>
    </xdr:pic>
    <xdr:clientData/>
  </xdr:twoCellAnchor>
  <xdr:oneCellAnchor>
    <xdr:from>
      <xdr:col>2</xdr:col>
      <xdr:colOff>323850</xdr:colOff>
      <xdr:row>48</xdr:row>
      <xdr:rowOff>66675</xdr:rowOff>
    </xdr:from>
    <xdr:ext cx="4200525" cy="704850"/>
    <xdr:sp>
      <xdr:nvSpPr>
        <xdr:cNvPr id="15" name="15 Rectángulo"/>
        <xdr:cNvSpPr>
          <a:spLocks/>
        </xdr:cNvSpPr>
      </xdr:nvSpPr>
      <xdr:spPr>
        <a:xfrm>
          <a:off x="1847850" y="7839075"/>
          <a:ext cx="4200525" cy="704850"/>
        </a:xfrm>
        <a:prstGeom prst="rect">
          <a:avLst/>
        </a:prstGeom>
        <a:noFill/>
        <a:ln w="9525" cmpd="sng">
          <a:noFill/>
        </a:ln>
      </xdr:spPr>
      <xdr:txBody>
        <a:bodyPr vertOverflow="clip" wrap="square">
          <a:spAutoFit/>
        </a:bodyPr>
        <a:p>
          <a:pPr algn="ctr">
            <a:defRPr/>
          </a:pPr>
          <a:r>
            <a:rPr lang="en-US" cap="none" sz="2000" b="1" i="0" u="none" baseline="0"/>
            <a:t>Delegación</a:t>
          </a:r>
          <a:r>
            <a:rPr lang="en-US" cap="none" sz="2000" b="1" i="0" u="none" baseline="0"/>
            <a:t> Diocesana de
</a:t>
          </a:r>
          <a:r>
            <a:rPr lang="en-US" cap="none" sz="2000" b="1" i="0" u="none" baseline="0"/>
            <a:t>Hermandades y Cofradías</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2305050</xdr:colOff>
      <xdr:row>148</xdr:row>
      <xdr:rowOff>123825</xdr:rowOff>
    </xdr:from>
    <xdr:to>
      <xdr:col>5</xdr:col>
      <xdr:colOff>723900</xdr:colOff>
      <xdr:row>150</xdr:row>
      <xdr:rowOff>28575</xdr:rowOff>
    </xdr:to>
    <xdr:sp>
      <xdr:nvSpPr>
        <xdr:cNvPr id="1" name="1 Rectángulo redondeado">
          <a:hlinkClick r:id="rId1"/>
        </xdr:cNvPr>
        <xdr:cNvSpPr>
          <a:spLocks/>
        </xdr:cNvSpPr>
      </xdr:nvSpPr>
      <xdr:spPr>
        <a:xfrm>
          <a:off x="9915525" y="28051125"/>
          <a:ext cx="800100" cy="228600"/>
        </a:xfrm>
        <a:prstGeom prst="round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VOLVER</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44</xdr:row>
      <xdr:rowOff>114300</xdr:rowOff>
    </xdr:from>
    <xdr:to>
      <xdr:col>5</xdr:col>
      <xdr:colOff>1190625</xdr:colOff>
      <xdr:row>46</xdr:row>
      <xdr:rowOff>95250</xdr:rowOff>
    </xdr:to>
    <xdr:sp>
      <xdr:nvSpPr>
        <xdr:cNvPr id="1" name="1 Rectángulo redondeado">
          <a:hlinkClick r:id="rId1"/>
        </xdr:cNvPr>
        <xdr:cNvSpPr>
          <a:spLocks/>
        </xdr:cNvSpPr>
      </xdr:nvSpPr>
      <xdr:spPr>
        <a:xfrm>
          <a:off x="5657850" y="8934450"/>
          <a:ext cx="800100" cy="304800"/>
        </a:xfrm>
        <a:prstGeom prst="round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VOLVER</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71</xdr:row>
      <xdr:rowOff>152400</xdr:rowOff>
    </xdr:from>
    <xdr:to>
      <xdr:col>5</xdr:col>
      <xdr:colOff>962025</xdr:colOff>
      <xdr:row>73</xdr:row>
      <xdr:rowOff>114300</xdr:rowOff>
    </xdr:to>
    <xdr:sp>
      <xdr:nvSpPr>
        <xdr:cNvPr id="1" name="1 Rectángulo redondeado">
          <a:hlinkClick r:id="rId1"/>
        </xdr:cNvPr>
        <xdr:cNvSpPr>
          <a:spLocks/>
        </xdr:cNvSpPr>
      </xdr:nvSpPr>
      <xdr:spPr>
        <a:xfrm>
          <a:off x="7000875" y="12325350"/>
          <a:ext cx="800100" cy="285750"/>
        </a:xfrm>
        <a:prstGeom prst="round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VOLVER</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84</xdr:row>
      <xdr:rowOff>333375</xdr:rowOff>
    </xdr:from>
    <xdr:to>
      <xdr:col>6</xdr:col>
      <xdr:colOff>876300</xdr:colOff>
      <xdr:row>85</xdr:row>
      <xdr:rowOff>142875</xdr:rowOff>
    </xdr:to>
    <xdr:sp>
      <xdr:nvSpPr>
        <xdr:cNvPr id="1" name="1 Rectángulo redondeado">
          <a:hlinkClick r:id="rId1"/>
        </xdr:cNvPr>
        <xdr:cNvSpPr>
          <a:spLocks/>
        </xdr:cNvSpPr>
      </xdr:nvSpPr>
      <xdr:spPr>
        <a:xfrm>
          <a:off x="7715250" y="13468350"/>
          <a:ext cx="800100" cy="257175"/>
        </a:xfrm>
        <a:prstGeom prst="round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VOLVER</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134</xdr:row>
      <xdr:rowOff>0</xdr:rowOff>
    </xdr:from>
    <xdr:to>
      <xdr:col>6</xdr:col>
      <xdr:colOff>800100</xdr:colOff>
      <xdr:row>135</xdr:row>
      <xdr:rowOff>133350</xdr:rowOff>
    </xdr:to>
    <xdr:sp>
      <xdr:nvSpPr>
        <xdr:cNvPr id="1" name="1 Rectángulo redondeado">
          <a:hlinkClick r:id="rId1"/>
        </xdr:cNvPr>
        <xdr:cNvSpPr>
          <a:spLocks/>
        </xdr:cNvSpPr>
      </xdr:nvSpPr>
      <xdr:spPr>
        <a:xfrm>
          <a:off x="7658100" y="19411950"/>
          <a:ext cx="800100" cy="295275"/>
        </a:xfrm>
        <a:prstGeom prst="round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VOLVER</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57</xdr:row>
      <xdr:rowOff>9525</xdr:rowOff>
    </xdr:from>
    <xdr:to>
      <xdr:col>4</xdr:col>
      <xdr:colOff>676275</xdr:colOff>
      <xdr:row>58</xdr:row>
      <xdr:rowOff>114300</xdr:rowOff>
    </xdr:to>
    <xdr:sp>
      <xdr:nvSpPr>
        <xdr:cNvPr id="1" name="1 Rectángulo redondeado">
          <a:hlinkClick r:id="rId1"/>
        </xdr:cNvPr>
        <xdr:cNvSpPr>
          <a:spLocks/>
        </xdr:cNvSpPr>
      </xdr:nvSpPr>
      <xdr:spPr>
        <a:xfrm>
          <a:off x="6448425" y="10306050"/>
          <a:ext cx="676275" cy="266700"/>
        </a:xfrm>
        <a:prstGeom prst="round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VOLVER</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73</xdr:row>
      <xdr:rowOff>28575</xdr:rowOff>
    </xdr:from>
    <xdr:to>
      <xdr:col>5</xdr:col>
      <xdr:colOff>161925</xdr:colOff>
      <xdr:row>74</xdr:row>
      <xdr:rowOff>95250</xdr:rowOff>
    </xdr:to>
    <xdr:sp>
      <xdr:nvSpPr>
        <xdr:cNvPr id="1" name="1 Rectángulo redondeado">
          <a:hlinkClick r:id="rId1"/>
        </xdr:cNvPr>
        <xdr:cNvSpPr>
          <a:spLocks/>
        </xdr:cNvSpPr>
      </xdr:nvSpPr>
      <xdr:spPr>
        <a:xfrm>
          <a:off x="8201025" y="14430375"/>
          <a:ext cx="819150" cy="228600"/>
        </a:xfrm>
        <a:prstGeom prst="round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VOLVER</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87</xdr:row>
      <xdr:rowOff>114300</xdr:rowOff>
    </xdr:from>
    <xdr:to>
      <xdr:col>6</xdr:col>
      <xdr:colOff>914400</xdr:colOff>
      <xdr:row>88</xdr:row>
      <xdr:rowOff>161925</xdr:rowOff>
    </xdr:to>
    <xdr:sp>
      <xdr:nvSpPr>
        <xdr:cNvPr id="1" name="1 Rectángulo redondeado">
          <a:hlinkClick r:id="rId1"/>
        </xdr:cNvPr>
        <xdr:cNvSpPr>
          <a:spLocks/>
        </xdr:cNvSpPr>
      </xdr:nvSpPr>
      <xdr:spPr>
        <a:xfrm>
          <a:off x="7753350" y="14106525"/>
          <a:ext cx="800100" cy="266700"/>
        </a:xfrm>
        <a:prstGeom prst="round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VOLVER</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134</xdr:row>
      <xdr:rowOff>0</xdr:rowOff>
    </xdr:from>
    <xdr:to>
      <xdr:col>6</xdr:col>
      <xdr:colOff>971550</xdr:colOff>
      <xdr:row>135</xdr:row>
      <xdr:rowOff>133350</xdr:rowOff>
    </xdr:to>
    <xdr:sp>
      <xdr:nvSpPr>
        <xdr:cNvPr id="1" name="1 Rectángulo redondeado">
          <a:hlinkClick r:id="rId1"/>
        </xdr:cNvPr>
        <xdr:cNvSpPr>
          <a:spLocks/>
        </xdr:cNvSpPr>
      </xdr:nvSpPr>
      <xdr:spPr>
        <a:xfrm>
          <a:off x="7829550" y="19278600"/>
          <a:ext cx="800100" cy="295275"/>
        </a:xfrm>
        <a:prstGeom prst="round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VOLVER</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codeName="Hoja1">
    <pageSetUpPr fitToPage="1"/>
  </sheetPr>
  <dimension ref="A1:A1"/>
  <sheetViews>
    <sheetView showGridLines="0" zoomScalePageLayoutView="0" workbookViewId="0" topLeftCell="A1">
      <selection activeCell="A1" sqref="A1"/>
    </sheetView>
  </sheetViews>
  <sheetFormatPr defaultColWidth="11.421875" defaultRowHeight="12.75"/>
  <cols>
    <col min="8" max="8" width="16.28125" style="0" customWidth="1"/>
  </cols>
  <sheetData/>
  <sheetProtection password="E8B1" sheet="1"/>
  <printOptions/>
  <pageMargins left="0.24000000000000002" right="0.24000000000000002" top="0.24000000000000002" bottom="0.31" header="0.16" footer="0.16"/>
  <pageSetup fitToHeight="0" fitToWidth="1" horizontalDpi="600" verticalDpi="600" orientation="portrait" paperSize="9"/>
  <headerFooter scaleWithDoc="0" alignWithMargins="0">
    <oddHeader xml:space="preserve">&amp;R </oddHeader>
  </headerFooter>
  <drawing r:id="rId1"/>
</worksheet>
</file>

<file path=xl/worksheets/sheet10.xml><?xml version="1.0" encoding="utf-8"?>
<worksheet xmlns="http://schemas.openxmlformats.org/spreadsheetml/2006/main" xmlns:r="http://schemas.openxmlformats.org/officeDocument/2006/relationships">
  <sheetPr codeName="Hoja8">
    <pageSetUpPr fitToPage="1"/>
  </sheetPr>
  <dimension ref="A1:G120"/>
  <sheetViews>
    <sheetView showGridLines="0" tabSelected="1" zoomScale="98" zoomScaleNormal="98" zoomScalePageLayoutView="0" workbookViewId="0" topLeftCell="A1">
      <selection activeCell="A2" sqref="A2:E2"/>
    </sheetView>
  </sheetViews>
  <sheetFormatPr defaultColWidth="11.421875" defaultRowHeight="12.75"/>
  <cols>
    <col min="1" max="1" width="51.421875" style="214" customWidth="1"/>
    <col min="2" max="2" width="14.140625" style="215" customWidth="1"/>
    <col min="3" max="3" width="19.8515625" style="214" customWidth="1"/>
    <col min="4" max="4" width="28.7109375" style="214" customWidth="1"/>
    <col min="5" max="5" width="35.7109375" style="216" customWidth="1"/>
    <col min="6" max="6" width="12.8515625" style="216" customWidth="1"/>
    <col min="7" max="16384" width="11.421875" style="8" customWidth="1"/>
  </cols>
  <sheetData>
    <row r="1" spans="1:7" ht="18">
      <c r="A1" s="202" t="s">
        <v>45</v>
      </c>
      <c r="B1" s="203"/>
      <c r="C1" s="202"/>
      <c r="D1" s="202"/>
      <c r="E1" s="204"/>
      <c r="F1" s="205"/>
      <c r="G1" s="9"/>
    </row>
    <row r="2" spans="1:7" ht="18">
      <c r="A2" s="359"/>
      <c r="B2" s="359"/>
      <c r="C2" s="359"/>
      <c r="D2" s="359"/>
      <c r="E2" s="359"/>
      <c r="F2" s="205"/>
      <c r="G2" s="3"/>
    </row>
    <row r="3" spans="1:7" ht="18">
      <c r="A3" s="202" t="s">
        <v>9</v>
      </c>
      <c r="B3" s="206"/>
      <c r="C3" s="202"/>
      <c r="D3" s="202"/>
      <c r="E3" s="204"/>
      <c r="F3" s="205"/>
      <c r="G3" s="7"/>
    </row>
    <row r="4" spans="1:7" ht="18">
      <c r="A4" s="202" t="s">
        <v>10</v>
      </c>
      <c r="B4" s="206"/>
      <c r="C4" s="202"/>
      <c r="D4" s="202"/>
      <c r="E4" s="204"/>
      <c r="F4" s="205"/>
      <c r="G4" s="3"/>
    </row>
    <row r="5" spans="1:7" ht="15.75">
      <c r="A5" s="202" t="s">
        <v>346</v>
      </c>
      <c r="B5" s="365"/>
      <c r="C5" s="366"/>
      <c r="D5" s="366"/>
      <c r="E5" s="366"/>
      <c r="F5" s="207"/>
      <c r="G5" s="3"/>
    </row>
    <row r="6" spans="1:7" ht="15.75">
      <c r="A6" s="202" t="s">
        <v>384</v>
      </c>
      <c r="B6" s="208"/>
      <c r="C6" s="209"/>
      <c r="D6" s="209"/>
      <c r="E6" s="209"/>
      <c r="F6" s="207"/>
      <c r="G6" s="3"/>
    </row>
    <row r="7" spans="1:7" ht="15.75">
      <c r="A7" s="202" t="s">
        <v>363</v>
      </c>
      <c r="B7" s="210"/>
      <c r="C7" s="202" t="s">
        <v>43</v>
      </c>
      <c r="D7" s="202" t="s">
        <v>44</v>
      </c>
      <c r="E7" s="211"/>
      <c r="F7" s="207"/>
      <c r="G7" s="3"/>
    </row>
    <row r="8" spans="1:7" ht="15.75">
      <c r="A8" s="202" t="s">
        <v>364</v>
      </c>
      <c r="B8" s="212"/>
      <c r="C8" s="213"/>
      <c r="D8" s="213"/>
      <c r="E8" s="211"/>
      <c r="F8" s="207"/>
      <c r="G8" s="3"/>
    </row>
    <row r="9" spans="1:7" s="236" customFormat="1" ht="15.75">
      <c r="A9" s="231"/>
      <c r="B9" s="232"/>
      <c r="C9" s="231"/>
      <c r="D9" s="231"/>
      <c r="E9" s="233"/>
      <c r="F9" s="234"/>
      <c r="G9" s="235"/>
    </row>
    <row r="10" spans="1:7" ht="15" customHeight="1">
      <c r="A10" s="362" t="s">
        <v>347</v>
      </c>
      <c r="B10" s="362"/>
      <c r="C10" s="362"/>
      <c r="D10" s="362"/>
      <c r="E10" s="362"/>
      <c r="F10" s="362"/>
      <c r="G10" s="3"/>
    </row>
    <row r="11" spans="1:7" ht="15" customHeight="1">
      <c r="A11" s="362"/>
      <c r="B11" s="362"/>
      <c r="C11" s="362"/>
      <c r="D11" s="362"/>
      <c r="E11" s="362"/>
      <c r="F11" s="362"/>
      <c r="G11" s="3"/>
    </row>
    <row r="12" spans="1:7" ht="16.5" thickBot="1">
      <c r="A12" s="360"/>
      <c r="B12" s="360"/>
      <c r="C12" s="360"/>
      <c r="D12" s="360"/>
      <c r="E12" s="361"/>
      <c r="F12" s="361"/>
      <c r="G12" s="3"/>
    </row>
    <row r="13" spans="1:7" ht="15">
      <c r="A13" s="367" t="s">
        <v>360</v>
      </c>
      <c r="B13" s="368"/>
      <c r="C13" s="368"/>
      <c r="D13" s="368"/>
      <c r="E13" s="368"/>
      <c r="F13" s="368"/>
      <c r="G13" s="3"/>
    </row>
    <row r="14" spans="1:6" ht="39" thickBot="1">
      <c r="A14" s="217" t="s">
        <v>348</v>
      </c>
      <c r="B14" s="218" t="s">
        <v>349</v>
      </c>
      <c r="C14" s="219" t="s">
        <v>361</v>
      </c>
      <c r="D14" s="219" t="s">
        <v>362</v>
      </c>
      <c r="E14" s="219" t="s">
        <v>365</v>
      </c>
      <c r="F14" s="219" t="s">
        <v>366</v>
      </c>
    </row>
    <row r="15" spans="1:6" ht="15">
      <c r="A15" s="369" t="s">
        <v>350</v>
      </c>
      <c r="B15" s="370"/>
      <c r="C15" s="370"/>
      <c r="D15" s="370"/>
      <c r="E15" s="370"/>
      <c r="F15" s="370"/>
    </row>
    <row r="16" spans="1:6" ht="15">
      <c r="A16" s="220" t="s">
        <v>351</v>
      </c>
      <c r="B16" s="221"/>
      <c r="C16" s="222"/>
      <c r="D16" s="222"/>
      <c r="E16" s="222"/>
      <c r="F16" s="222"/>
    </row>
    <row r="17" spans="1:6" ht="15">
      <c r="A17" s="239" t="s">
        <v>352</v>
      </c>
      <c r="B17" s="224"/>
      <c r="C17" s="225"/>
      <c r="D17" s="225"/>
      <c r="E17" s="225"/>
      <c r="F17" s="225"/>
    </row>
    <row r="18" spans="1:6" ht="15">
      <c r="A18" s="220" t="s">
        <v>300</v>
      </c>
      <c r="B18" s="221"/>
      <c r="C18" s="222"/>
      <c r="D18" s="222"/>
      <c r="E18" s="222"/>
      <c r="F18" s="222"/>
    </row>
    <row r="19" spans="1:6" ht="15">
      <c r="A19" s="223" t="s">
        <v>352</v>
      </c>
      <c r="B19" s="224"/>
      <c r="C19" s="225"/>
      <c r="D19" s="225"/>
      <c r="E19" s="225"/>
      <c r="F19" s="225"/>
    </row>
    <row r="20" spans="1:6" ht="15">
      <c r="A20" s="220" t="s">
        <v>301</v>
      </c>
      <c r="B20" s="221"/>
      <c r="C20" s="222"/>
      <c r="D20" s="222"/>
      <c r="E20" s="222"/>
      <c r="F20" s="222"/>
    </row>
    <row r="21" spans="1:6" ht="15">
      <c r="A21" s="223" t="s">
        <v>352</v>
      </c>
      <c r="B21" s="224"/>
      <c r="C21" s="225"/>
      <c r="D21" s="225"/>
      <c r="E21" s="225"/>
      <c r="F21" s="225"/>
    </row>
    <row r="22" spans="1:6" ht="15">
      <c r="A22" s="223" t="s">
        <v>352</v>
      </c>
      <c r="B22" s="224"/>
      <c r="C22" s="225"/>
      <c r="D22" s="225"/>
      <c r="E22" s="225"/>
      <c r="F22" s="225"/>
    </row>
    <row r="23" spans="1:6" ht="15">
      <c r="A23" s="223" t="s">
        <v>352</v>
      </c>
      <c r="B23" s="224"/>
      <c r="C23" s="225"/>
      <c r="D23" s="225"/>
      <c r="E23" s="225"/>
      <c r="F23" s="225"/>
    </row>
    <row r="24" spans="1:6" ht="15">
      <c r="A24" s="223" t="s">
        <v>352</v>
      </c>
      <c r="B24" s="224"/>
      <c r="C24" s="225"/>
      <c r="D24" s="225"/>
      <c r="E24" s="225"/>
      <c r="F24" s="225"/>
    </row>
    <row r="25" spans="1:6" ht="15">
      <c r="A25" s="223" t="s">
        <v>352</v>
      </c>
      <c r="B25" s="224"/>
      <c r="C25" s="225"/>
      <c r="D25" s="225"/>
      <c r="E25" s="225"/>
      <c r="F25" s="225"/>
    </row>
    <row r="26" spans="1:6" ht="15">
      <c r="A26" s="223" t="s">
        <v>352</v>
      </c>
      <c r="B26" s="224"/>
      <c r="C26" s="225"/>
      <c r="D26" s="225"/>
      <c r="E26" s="225"/>
      <c r="F26" s="225"/>
    </row>
    <row r="27" spans="1:6" ht="15">
      <c r="A27" s="223" t="s">
        <v>352</v>
      </c>
      <c r="B27" s="224"/>
      <c r="C27" s="225"/>
      <c r="D27" s="225"/>
      <c r="E27" s="225"/>
      <c r="F27" s="225"/>
    </row>
    <row r="28" spans="1:6" ht="15">
      <c r="A28" s="223" t="s">
        <v>352</v>
      </c>
      <c r="B28" s="224"/>
      <c r="C28" s="225"/>
      <c r="D28" s="225"/>
      <c r="E28" s="225"/>
      <c r="F28" s="225"/>
    </row>
    <row r="29" spans="1:6" ht="15">
      <c r="A29" s="223" t="s">
        <v>352</v>
      </c>
      <c r="B29" s="224"/>
      <c r="C29" s="225"/>
      <c r="D29" s="225"/>
      <c r="E29" s="225"/>
      <c r="F29" s="225"/>
    </row>
    <row r="30" spans="1:6" ht="15">
      <c r="A30" s="220" t="s">
        <v>372</v>
      </c>
      <c r="B30" s="221"/>
      <c r="C30" s="222"/>
      <c r="D30" s="222"/>
      <c r="E30" s="222"/>
      <c r="F30" s="222"/>
    </row>
    <row r="31" spans="1:6" ht="15">
      <c r="A31" s="223" t="s">
        <v>352</v>
      </c>
      <c r="B31" s="224"/>
      <c r="C31" s="225"/>
      <c r="D31" s="225"/>
      <c r="E31" s="225"/>
      <c r="F31" s="225"/>
    </row>
    <row r="32" spans="1:6" ht="15">
      <c r="A32" s="220" t="s">
        <v>367</v>
      </c>
      <c r="B32" s="221"/>
      <c r="C32" s="222"/>
      <c r="D32" s="222"/>
      <c r="E32" s="222"/>
      <c r="F32" s="222"/>
    </row>
    <row r="33" spans="1:6" ht="15">
      <c r="A33" s="223" t="s">
        <v>352</v>
      </c>
      <c r="B33" s="224"/>
      <c r="C33" s="225"/>
      <c r="D33" s="225"/>
      <c r="E33" s="225"/>
      <c r="F33" s="225"/>
    </row>
    <row r="34" spans="1:6" ht="15">
      <c r="A34" s="223" t="s">
        <v>352</v>
      </c>
      <c r="B34" s="224"/>
      <c r="C34" s="225"/>
      <c r="D34" s="225"/>
      <c r="E34" s="225"/>
      <c r="F34" s="225"/>
    </row>
    <row r="35" spans="1:6" ht="15">
      <c r="A35" s="223" t="s">
        <v>352</v>
      </c>
      <c r="B35" s="224"/>
      <c r="C35" s="225"/>
      <c r="D35" s="225"/>
      <c r="E35" s="225"/>
      <c r="F35" s="225"/>
    </row>
    <row r="36" spans="1:6" ht="15">
      <c r="A36" s="223" t="s">
        <v>352</v>
      </c>
      <c r="B36" s="224"/>
      <c r="C36" s="225"/>
      <c r="D36" s="225"/>
      <c r="E36" s="225"/>
      <c r="F36" s="225"/>
    </row>
    <row r="37" spans="1:6" ht="15">
      <c r="A37" s="223" t="s">
        <v>352</v>
      </c>
      <c r="B37" s="224"/>
      <c r="C37" s="225"/>
      <c r="D37" s="225"/>
      <c r="E37" s="225"/>
      <c r="F37" s="225"/>
    </row>
    <row r="38" spans="1:6" ht="15">
      <c r="A38" s="223" t="s">
        <v>352</v>
      </c>
      <c r="B38" s="224"/>
      <c r="C38" s="225"/>
      <c r="D38" s="225"/>
      <c r="E38" s="225"/>
      <c r="F38" s="225"/>
    </row>
    <row r="39" spans="1:6" ht="15">
      <c r="A39" s="223" t="s">
        <v>352</v>
      </c>
      <c r="B39" s="224"/>
      <c r="C39" s="225"/>
      <c r="D39" s="225"/>
      <c r="E39" s="225"/>
      <c r="F39" s="225"/>
    </row>
    <row r="40" spans="1:6" ht="15">
      <c r="A40" s="223" t="s">
        <v>352</v>
      </c>
      <c r="B40" s="224"/>
      <c r="C40" s="225"/>
      <c r="D40" s="225"/>
      <c r="E40" s="225"/>
      <c r="F40" s="225"/>
    </row>
    <row r="41" spans="1:6" ht="15">
      <c r="A41" s="223" t="s">
        <v>352</v>
      </c>
      <c r="B41" s="224"/>
      <c r="C41" s="225"/>
      <c r="D41" s="225"/>
      <c r="E41" s="225"/>
      <c r="F41" s="225"/>
    </row>
    <row r="42" spans="1:6" ht="15">
      <c r="A42" s="223" t="s">
        <v>352</v>
      </c>
      <c r="B42" s="224"/>
      <c r="C42" s="225"/>
      <c r="D42" s="225"/>
      <c r="E42" s="225"/>
      <c r="F42" s="225"/>
    </row>
    <row r="43" spans="1:6" ht="15">
      <c r="A43" s="220" t="s">
        <v>368</v>
      </c>
      <c r="B43" s="221"/>
      <c r="C43" s="222"/>
      <c r="D43" s="222"/>
      <c r="E43" s="222"/>
      <c r="F43" s="222"/>
    </row>
    <row r="44" spans="1:6" ht="15">
      <c r="A44" s="250" t="s">
        <v>352</v>
      </c>
      <c r="B44" s="226"/>
      <c r="C44" s="227"/>
      <c r="D44" s="227"/>
      <c r="E44" s="227"/>
      <c r="F44" s="227"/>
    </row>
    <row r="45" spans="1:6" ht="15">
      <c r="A45" s="228" t="s">
        <v>352</v>
      </c>
      <c r="B45" s="224"/>
      <c r="C45" s="225"/>
      <c r="D45" s="225"/>
      <c r="E45" s="225"/>
      <c r="F45" s="225"/>
    </row>
    <row r="46" spans="1:6" ht="15">
      <c r="A46" s="228" t="s">
        <v>352</v>
      </c>
      <c r="B46" s="226"/>
      <c r="C46" s="227"/>
      <c r="D46" s="227"/>
      <c r="E46" s="227"/>
      <c r="F46" s="227"/>
    </row>
    <row r="47" spans="1:6" ht="15">
      <c r="A47" s="228" t="s">
        <v>352</v>
      </c>
      <c r="B47" s="226"/>
      <c r="C47" s="227"/>
      <c r="D47" s="227"/>
      <c r="E47" s="227"/>
      <c r="F47" s="227"/>
    </row>
    <row r="48" spans="1:6" ht="15">
      <c r="A48" s="228" t="s">
        <v>352</v>
      </c>
      <c r="B48" s="226"/>
      <c r="C48" s="227"/>
      <c r="D48" s="227"/>
      <c r="E48" s="227"/>
      <c r="F48" s="227"/>
    </row>
    <row r="49" spans="1:6" ht="15">
      <c r="A49" s="228" t="s">
        <v>352</v>
      </c>
      <c r="B49" s="226"/>
      <c r="C49" s="227"/>
      <c r="D49" s="227"/>
      <c r="E49" s="227"/>
      <c r="F49" s="227"/>
    </row>
    <row r="50" spans="1:6" ht="15">
      <c r="A50" s="228" t="s">
        <v>352</v>
      </c>
      <c r="B50" s="226"/>
      <c r="C50" s="227"/>
      <c r="D50" s="227"/>
      <c r="E50" s="227"/>
      <c r="F50" s="227"/>
    </row>
    <row r="51" spans="1:6" ht="15">
      <c r="A51" s="228" t="s">
        <v>352</v>
      </c>
      <c r="B51" s="226"/>
      <c r="C51" s="227"/>
      <c r="D51" s="227"/>
      <c r="E51" s="227"/>
      <c r="F51" s="227"/>
    </row>
    <row r="52" spans="1:6" ht="15">
      <c r="A52" s="228" t="s">
        <v>352</v>
      </c>
      <c r="B52" s="226"/>
      <c r="C52" s="227"/>
      <c r="D52" s="227"/>
      <c r="E52" s="227"/>
      <c r="F52" s="227"/>
    </row>
    <row r="53" spans="1:6" ht="15">
      <c r="A53" s="228" t="s">
        <v>352</v>
      </c>
      <c r="B53" s="226"/>
      <c r="C53" s="227"/>
      <c r="D53" s="227"/>
      <c r="E53" s="227"/>
      <c r="F53" s="227"/>
    </row>
    <row r="54" spans="1:6" ht="15">
      <c r="A54" s="228" t="s">
        <v>352</v>
      </c>
      <c r="B54" s="226"/>
      <c r="C54" s="227"/>
      <c r="D54" s="227"/>
      <c r="E54" s="227"/>
      <c r="F54" s="227"/>
    </row>
    <row r="55" spans="1:6" ht="15">
      <c r="A55" s="228" t="s">
        <v>352</v>
      </c>
      <c r="B55" s="226"/>
      <c r="C55" s="227"/>
      <c r="D55" s="227"/>
      <c r="E55" s="227"/>
      <c r="F55" s="227"/>
    </row>
    <row r="56" spans="1:6" ht="15">
      <c r="A56" s="228" t="s">
        <v>352</v>
      </c>
      <c r="B56" s="226"/>
      <c r="C56" s="227"/>
      <c r="D56" s="227"/>
      <c r="E56" s="227"/>
      <c r="F56" s="227"/>
    </row>
    <row r="57" spans="1:6" ht="15">
      <c r="A57" s="228" t="s">
        <v>352</v>
      </c>
      <c r="B57" s="226"/>
      <c r="C57" s="227"/>
      <c r="D57" s="227"/>
      <c r="E57" s="227"/>
      <c r="F57" s="227"/>
    </row>
    <row r="58" spans="1:6" ht="15">
      <c r="A58" s="228" t="s">
        <v>352</v>
      </c>
      <c r="B58" s="226"/>
      <c r="C58" s="227"/>
      <c r="D58" s="227"/>
      <c r="E58" s="227"/>
      <c r="F58" s="227"/>
    </row>
    <row r="59" spans="1:6" ht="15">
      <c r="A59" s="228" t="s">
        <v>352</v>
      </c>
      <c r="B59" s="226"/>
      <c r="C59" s="227"/>
      <c r="D59" s="227"/>
      <c r="E59" s="227"/>
      <c r="F59" s="227"/>
    </row>
    <row r="60" spans="1:6" ht="15">
      <c r="A60" s="228" t="s">
        <v>352</v>
      </c>
      <c r="B60" s="226"/>
      <c r="C60" s="227"/>
      <c r="D60" s="227"/>
      <c r="E60" s="227"/>
      <c r="F60" s="227"/>
    </row>
    <row r="61" spans="1:6" ht="15">
      <c r="A61" s="220" t="s">
        <v>369</v>
      </c>
      <c r="B61" s="221"/>
      <c r="C61" s="222"/>
      <c r="D61" s="222"/>
      <c r="E61" s="222"/>
      <c r="F61" s="222"/>
    </row>
    <row r="62" spans="1:6" ht="15.75" thickBot="1">
      <c r="A62" s="223" t="s">
        <v>352</v>
      </c>
      <c r="B62" s="224"/>
      <c r="C62" s="225"/>
      <c r="D62" s="225"/>
      <c r="E62" s="225"/>
      <c r="F62" s="225"/>
    </row>
    <row r="63" spans="1:6" ht="15">
      <c r="A63" s="369" t="s">
        <v>353</v>
      </c>
      <c r="B63" s="370"/>
      <c r="C63" s="370"/>
      <c r="D63" s="370"/>
      <c r="E63" s="370"/>
      <c r="F63" s="370"/>
    </row>
    <row r="64" spans="1:6" ht="15">
      <c r="A64" s="220" t="s">
        <v>370</v>
      </c>
      <c r="B64" s="221"/>
      <c r="C64" s="222"/>
      <c r="D64" s="222"/>
      <c r="E64" s="222"/>
      <c r="F64" s="222"/>
    </row>
    <row r="65" spans="1:6" ht="15">
      <c r="A65" s="223" t="s">
        <v>352</v>
      </c>
      <c r="B65" s="224"/>
      <c r="C65" s="225"/>
      <c r="D65" s="225"/>
      <c r="E65" s="225"/>
      <c r="F65" s="225"/>
    </row>
    <row r="66" spans="1:6" ht="15">
      <c r="A66" s="220" t="s">
        <v>354</v>
      </c>
      <c r="B66" s="221"/>
      <c r="C66" s="222"/>
      <c r="D66" s="222"/>
      <c r="E66" s="222"/>
      <c r="F66" s="222"/>
    </row>
    <row r="67" spans="1:6" ht="15">
      <c r="A67" s="223" t="s">
        <v>352</v>
      </c>
      <c r="B67" s="224"/>
      <c r="C67" s="225"/>
      <c r="D67" s="225"/>
      <c r="E67" s="225"/>
      <c r="F67" s="225"/>
    </row>
    <row r="68" spans="1:6" ht="15">
      <c r="A68" s="223" t="s">
        <v>352</v>
      </c>
      <c r="B68" s="224"/>
      <c r="C68" s="225"/>
      <c r="D68" s="225"/>
      <c r="E68" s="225"/>
      <c r="F68" s="225"/>
    </row>
    <row r="69" spans="1:6" ht="15">
      <c r="A69" s="229" t="s">
        <v>371</v>
      </c>
      <c r="B69" s="221"/>
      <c r="C69" s="222"/>
      <c r="D69" s="222"/>
      <c r="E69" s="222"/>
      <c r="F69" s="222"/>
    </row>
    <row r="70" spans="1:6" ht="15">
      <c r="A70" s="223" t="s">
        <v>352</v>
      </c>
      <c r="B70" s="224"/>
      <c r="C70" s="225"/>
      <c r="D70" s="225"/>
      <c r="E70" s="225"/>
      <c r="F70" s="225"/>
    </row>
    <row r="71" spans="1:6" ht="15">
      <c r="A71" s="223" t="s">
        <v>352</v>
      </c>
      <c r="B71" s="224"/>
      <c r="C71" s="225"/>
      <c r="D71" s="225"/>
      <c r="E71" s="225"/>
      <c r="F71" s="225"/>
    </row>
    <row r="72" spans="1:6" ht="15">
      <c r="A72" s="223" t="s">
        <v>352</v>
      </c>
      <c r="B72" s="224"/>
      <c r="C72" s="225"/>
      <c r="D72" s="225"/>
      <c r="E72" s="225"/>
      <c r="F72" s="225"/>
    </row>
    <row r="73" spans="1:6" ht="15">
      <c r="A73" s="223" t="s">
        <v>352</v>
      </c>
      <c r="B73" s="224"/>
      <c r="C73" s="225"/>
      <c r="D73" s="225"/>
      <c r="E73" s="225"/>
      <c r="F73" s="225"/>
    </row>
    <row r="74" spans="1:6" ht="15">
      <c r="A74" s="223" t="s">
        <v>352</v>
      </c>
      <c r="B74" s="224"/>
      <c r="C74" s="225"/>
      <c r="D74" s="225"/>
      <c r="E74" s="225"/>
      <c r="F74" s="225"/>
    </row>
    <row r="75" spans="1:6" ht="15">
      <c r="A75" s="223" t="s">
        <v>352</v>
      </c>
      <c r="B75" s="224"/>
      <c r="C75" s="225"/>
      <c r="D75" s="225"/>
      <c r="E75" s="225"/>
      <c r="F75" s="225"/>
    </row>
    <row r="76" spans="1:6" ht="15">
      <c r="A76" s="223" t="s">
        <v>352</v>
      </c>
      <c r="B76" s="224"/>
      <c r="C76" s="225"/>
      <c r="D76" s="225"/>
      <c r="E76" s="225"/>
      <c r="F76" s="225"/>
    </row>
    <row r="77" spans="1:6" ht="15">
      <c r="A77" s="229" t="s">
        <v>299</v>
      </c>
      <c r="B77" s="221"/>
      <c r="C77" s="222"/>
      <c r="D77" s="222"/>
      <c r="E77" s="222"/>
      <c r="F77" s="222"/>
    </row>
    <row r="78" spans="1:6" ht="15">
      <c r="A78" s="228" t="s">
        <v>352</v>
      </c>
      <c r="B78" s="224"/>
      <c r="C78" s="225"/>
      <c r="D78" s="225"/>
      <c r="E78" s="225"/>
      <c r="F78" s="225"/>
    </row>
    <row r="79" spans="1:6" ht="15">
      <c r="A79" s="228" t="s">
        <v>352</v>
      </c>
      <c r="B79" s="224"/>
      <c r="C79" s="225"/>
      <c r="D79" s="225"/>
      <c r="E79" s="225"/>
      <c r="F79" s="225"/>
    </row>
    <row r="80" spans="1:6" ht="15">
      <c r="A80" s="371" t="s">
        <v>355</v>
      </c>
      <c r="B80" s="372"/>
      <c r="C80" s="372"/>
      <c r="D80" s="372"/>
      <c r="E80" s="372"/>
      <c r="F80" s="372"/>
    </row>
    <row r="81" spans="1:6" ht="15">
      <c r="A81" s="220" t="s">
        <v>356</v>
      </c>
      <c r="B81" s="221"/>
      <c r="C81" s="222"/>
      <c r="D81" s="222"/>
      <c r="E81" s="222"/>
      <c r="F81" s="222"/>
    </row>
    <row r="82" spans="1:6" ht="15">
      <c r="A82" s="223" t="s">
        <v>352</v>
      </c>
      <c r="B82" s="224"/>
      <c r="C82" s="225"/>
      <c r="D82" s="225"/>
      <c r="E82" s="225"/>
      <c r="F82" s="225"/>
    </row>
    <row r="83" spans="1:6" ht="15">
      <c r="A83" s="223" t="s">
        <v>352</v>
      </c>
      <c r="B83" s="224"/>
      <c r="C83" s="225"/>
      <c r="D83" s="225"/>
      <c r="E83" s="225"/>
      <c r="F83" s="225"/>
    </row>
    <row r="84" spans="1:6" ht="15">
      <c r="A84" s="220" t="s">
        <v>357</v>
      </c>
      <c r="B84" s="221"/>
      <c r="C84" s="222"/>
      <c r="D84" s="222"/>
      <c r="E84" s="222"/>
      <c r="F84" s="222"/>
    </row>
    <row r="85" spans="1:6" ht="15">
      <c r="A85" s="223" t="s">
        <v>352</v>
      </c>
      <c r="B85" s="224"/>
      <c r="C85" s="225"/>
      <c r="D85" s="225"/>
      <c r="E85" s="225"/>
      <c r="F85" s="225"/>
    </row>
    <row r="86" spans="1:6" ht="15">
      <c r="A86" s="223" t="s">
        <v>352</v>
      </c>
      <c r="B86" s="224"/>
      <c r="C86" s="225"/>
      <c r="D86" s="225"/>
      <c r="E86" s="225"/>
      <c r="F86" s="225"/>
    </row>
    <row r="87" spans="1:6" ht="15">
      <c r="A87" s="220" t="s">
        <v>358</v>
      </c>
      <c r="B87" s="221"/>
      <c r="C87" s="222"/>
      <c r="D87" s="222"/>
      <c r="E87" s="222"/>
      <c r="F87" s="222"/>
    </row>
    <row r="88" spans="1:6" ht="15">
      <c r="A88" s="223" t="s">
        <v>352</v>
      </c>
      <c r="B88" s="224"/>
      <c r="C88" s="225"/>
      <c r="D88" s="225"/>
      <c r="E88" s="225"/>
      <c r="F88" s="225"/>
    </row>
    <row r="89" spans="1:6" ht="15">
      <c r="A89" s="223" t="s">
        <v>352</v>
      </c>
      <c r="B89" s="224"/>
      <c r="C89" s="225"/>
      <c r="D89" s="225"/>
      <c r="E89" s="225"/>
      <c r="F89" s="225"/>
    </row>
    <row r="90" spans="1:6" ht="15">
      <c r="A90" s="220" t="s">
        <v>359</v>
      </c>
      <c r="B90" s="221"/>
      <c r="C90" s="222"/>
      <c r="D90" s="222"/>
      <c r="E90" s="222"/>
      <c r="F90" s="222"/>
    </row>
    <row r="91" spans="1:6" ht="15">
      <c r="A91" s="223" t="s">
        <v>352</v>
      </c>
      <c r="B91" s="224"/>
      <c r="C91" s="225"/>
      <c r="D91" s="225"/>
      <c r="E91" s="225"/>
      <c r="F91" s="225"/>
    </row>
    <row r="92" spans="1:6" ht="15">
      <c r="A92" s="223" t="s">
        <v>352</v>
      </c>
      <c r="B92" s="224"/>
      <c r="C92" s="225"/>
      <c r="D92" s="225"/>
      <c r="E92" s="225"/>
      <c r="F92" s="225"/>
    </row>
    <row r="93" spans="1:6" ht="15">
      <c r="A93" s="220" t="s">
        <v>373</v>
      </c>
      <c r="B93" s="221"/>
      <c r="C93" s="222"/>
      <c r="D93" s="222"/>
      <c r="E93" s="222"/>
      <c r="F93" s="222"/>
    </row>
    <row r="94" spans="1:6" ht="15">
      <c r="A94" s="223" t="s">
        <v>352</v>
      </c>
      <c r="B94" s="224"/>
      <c r="C94" s="225"/>
      <c r="D94" s="225"/>
      <c r="E94" s="225"/>
      <c r="F94" s="225"/>
    </row>
    <row r="95" spans="1:6" ht="15">
      <c r="A95" s="223" t="s">
        <v>352</v>
      </c>
      <c r="B95" s="224"/>
      <c r="C95" s="225"/>
      <c r="D95" s="225"/>
      <c r="E95" s="225"/>
      <c r="F95" s="225"/>
    </row>
    <row r="96" spans="1:6" ht="15">
      <c r="A96" s="223" t="s">
        <v>352</v>
      </c>
      <c r="B96" s="224"/>
      <c r="C96" s="225"/>
      <c r="D96" s="225"/>
      <c r="E96" s="225"/>
      <c r="F96" s="225"/>
    </row>
    <row r="97" spans="1:6" ht="15">
      <c r="A97" s="223" t="s">
        <v>352</v>
      </c>
      <c r="B97" s="224"/>
      <c r="C97" s="225"/>
      <c r="D97" s="225"/>
      <c r="E97" s="225"/>
      <c r="F97" s="225"/>
    </row>
    <row r="98" spans="1:6" ht="15">
      <c r="A98" s="223" t="s">
        <v>352</v>
      </c>
      <c r="B98" s="224"/>
      <c r="C98" s="225"/>
      <c r="D98" s="225"/>
      <c r="E98" s="225"/>
      <c r="F98" s="225"/>
    </row>
    <row r="99" spans="1:6" ht="15">
      <c r="A99" s="223" t="s">
        <v>352</v>
      </c>
      <c r="B99" s="224"/>
      <c r="C99" s="225"/>
      <c r="D99" s="225"/>
      <c r="E99" s="225"/>
      <c r="F99" s="225"/>
    </row>
    <row r="100" spans="1:6" ht="15">
      <c r="A100" s="223" t="s">
        <v>352</v>
      </c>
      <c r="B100" s="224"/>
      <c r="C100" s="225"/>
      <c r="D100" s="225"/>
      <c r="E100" s="225"/>
      <c r="F100" s="225"/>
    </row>
    <row r="101" spans="1:6" ht="15">
      <c r="A101" s="223" t="s">
        <v>352</v>
      </c>
      <c r="B101" s="224"/>
      <c r="C101" s="225"/>
      <c r="D101" s="225"/>
      <c r="E101" s="225"/>
      <c r="F101" s="225"/>
    </row>
    <row r="102" spans="1:6" ht="15">
      <c r="A102" s="223" t="s">
        <v>352</v>
      </c>
      <c r="B102" s="224"/>
      <c r="C102" s="225"/>
      <c r="D102" s="225"/>
      <c r="E102" s="225"/>
      <c r="F102" s="225"/>
    </row>
    <row r="103" spans="1:6" ht="15">
      <c r="A103" s="223" t="s">
        <v>352</v>
      </c>
      <c r="B103" s="224"/>
      <c r="C103" s="225"/>
      <c r="D103" s="225"/>
      <c r="E103" s="225"/>
      <c r="F103" s="225"/>
    </row>
    <row r="104" spans="1:6" ht="15">
      <c r="A104" s="223" t="s">
        <v>352</v>
      </c>
      <c r="B104" s="224"/>
      <c r="C104" s="225"/>
      <c r="D104" s="225"/>
      <c r="E104" s="225"/>
      <c r="F104" s="225"/>
    </row>
    <row r="105" spans="1:6" ht="15">
      <c r="A105" s="223" t="s">
        <v>352</v>
      </c>
      <c r="B105" s="224"/>
      <c r="C105" s="225"/>
      <c r="D105" s="225"/>
      <c r="E105" s="225"/>
      <c r="F105" s="225"/>
    </row>
    <row r="106" spans="1:6" ht="15">
      <c r="A106" s="223" t="s">
        <v>352</v>
      </c>
      <c r="B106" s="224"/>
      <c r="C106" s="225"/>
      <c r="D106" s="225"/>
      <c r="E106" s="225"/>
      <c r="F106" s="225"/>
    </row>
    <row r="107" spans="1:6" ht="15">
      <c r="A107" s="220" t="s">
        <v>374</v>
      </c>
      <c r="B107" s="221"/>
      <c r="C107" s="222"/>
      <c r="D107" s="222"/>
      <c r="E107" s="222"/>
      <c r="F107" s="222"/>
    </row>
    <row r="108" spans="1:6" ht="15">
      <c r="A108" s="223" t="s">
        <v>352</v>
      </c>
      <c r="B108" s="224"/>
      <c r="C108" s="225"/>
      <c r="D108" s="225"/>
      <c r="E108" s="225"/>
      <c r="F108" s="225"/>
    </row>
    <row r="109" spans="1:6" ht="15">
      <c r="A109" s="223" t="s">
        <v>352</v>
      </c>
      <c r="B109" s="224"/>
      <c r="C109" s="225"/>
      <c r="D109" s="225"/>
      <c r="E109" s="225"/>
      <c r="F109" s="225"/>
    </row>
    <row r="110" spans="1:6" ht="15">
      <c r="A110" s="223" t="s">
        <v>352</v>
      </c>
      <c r="B110" s="224"/>
      <c r="C110" s="225"/>
      <c r="D110" s="225"/>
      <c r="E110" s="225"/>
      <c r="F110" s="225"/>
    </row>
    <row r="111" spans="1:6" ht="15">
      <c r="A111" s="223" t="s">
        <v>352</v>
      </c>
      <c r="B111" s="224"/>
      <c r="C111" s="225"/>
      <c r="D111" s="225"/>
      <c r="E111" s="225"/>
      <c r="F111" s="225"/>
    </row>
    <row r="112" spans="1:6" ht="15">
      <c r="A112" s="223" t="s">
        <v>352</v>
      </c>
      <c r="B112" s="224"/>
      <c r="C112" s="225"/>
      <c r="D112" s="225"/>
      <c r="E112" s="225"/>
      <c r="F112" s="225"/>
    </row>
    <row r="113" spans="1:6" ht="15">
      <c r="A113" s="223" t="s">
        <v>352</v>
      </c>
      <c r="B113" s="224"/>
      <c r="C113" s="225"/>
      <c r="D113" s="225"/>
      <c r="E113" s="225"/>
      <c r="F113" s="225"/>
    </row>
    <row r="114" spans="1:6" ht="15">
      <c r="A114" s="223" t="s">
        <v>352</v>
      </c>
      <c r="B114" s="224"/>
      <c r="C114" s="225"/>
      <c r="D114" s="225"/>
      <c r="E114" s="225"/>
      <c r="F114" s="225"/>
    </row>
    <row r="115" spans="1:6" ht="15">
      <c r="A115" s="223" t="s">
        <v>352</v>
      </c>
      <c r="B115" s="224"/>
      <c r="C115" s="225"/>
      <c r="D115" s="225"/>
      <c r="E115" s="225"/>
      <c r="F115" s="225"/>
    </row>
    <row r="116" spans="1:6" ht="15">
      <c r="A116" s="223" t="s">
        <v>352</v>
      </c>
      <c r="B116" s="224"/>
      <c r="C116" s="225"/>
      <c r="D116" s="225"/>
      <c r="E116" s="225"/>
      <c r="F116" s="225"/>
    </row>
    <row r="117" spans="1:6" ht="15">
      <c r="A117" s="223" t="s">
        <v>352</v>
      </c>
      <c r="B117" s="224"/>
      <c r="C117" s="225"/>
      <c r="D117" s="225"/>
      <c r="E117" s="225"/>
      <c r="F117" s="225"/>
    </row>
    <row r="118" spans="1:6" ht="15">
      <c r="A118" s="223" t="s">
        <v>352</v>
      </c>
      <c r="B118" s="224"/>
      <c r="C118" s="225"/>
      <c r="D118" s="225"/>
      <c r="E118" s="225"/>
      <c r="F118" s="225"/>
    </row>
    <row r="119" spans="1:6" ht="15">
      <c r="A119" s="223" t="s">
        <v>352</v>
      </c>
      <c r="B119" s="224"/>
      <c r="C119" s="225"/>
      <c r="D119" s="225"/>
      <c r="E119" s="225"/>
      <c r="F119" s="225"/>
    </row>
    <row r="120" spans="1:3" ht="15">
      <c r="A120" s="363" t="s">
        <v>375</v>
      </c>
      <c r="B120" s="364"/>
      <c r="C120" s="230">
        <f>SUM(C16:C119)</f>
        <v>0</v>
      </c>
    </row>
  </sheetData>
  <sheetProtection password="E8B1" sheet="1" objects="1" scenarios="1" formatCells="0" insertRows="0"/>
  <mergeCells count="10">
    <mergeCell ref="A2:E2"/>
    <mergeCell ref="A12:D12"/>
    <mergeCell ref="E12:F12"/>
    <mergeCell ref="A10:F11"/>
    <mergeCell ref="A120:B120"/>
    <mergeCell ref="B5:E5"/>
    <mergeCell ref="A13:F13"/>
    <mergeCell ref="A15:F15"/>
    <mergeCell ref="A63:F63"/>
    <mergeCell ref="A80:F80"/>
  </mergeCells>
  <printOptions/>
  <pageMargins left="0.71" right="0.33" top="1.2018140589569162" bottom="0.7886904761904762" header="0.31" footer="0.27040816326530615"/>
  <pageSetup fitToHeight="0" fitToWidth="1" horizontalDpi="600" verticalDpi="600" orientation="portrait" paperSize="9" scale="53"/>
  <headerFooter alignWithMargins="0">
    <oddHeader>&amp;L              &amp;G
&amp;"Arial,Negrita"&amp;11DIOCESIS DE &amp;18CARTAGENA&amp;C&amp;"Arial,Negrita"&amp;16RENDICIÓN CUENTAS ANUALES
DEL EJERCICIO
HERMANDAD, COFRADÍA O CABILDO&amp;R&amp;G         
&amp;"Arial,Negrita"&amp;14Delegación Diocesana de
Hermandades y Cofradías</oddHeader>
    <oddFooter>&amp;C&amp;F&amp;RPágina &amp;P</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Hoja12">
    <pageSetUpPr fitToPage="1"/>
  </sheetPr>
  <dimension ref="A2:H41"/>
  <sheetViews>
    <sheetView showGridLines="0" zoomScalePageLayoutView="0" workbookViewId="0" topLeftCell="A13">
      <selection activeCell="D23" sqref="D23:F23"/>
    </sheetView>
  </sheetViews>
  <sheetFormatPr defaultColWidth="11.421875" defaultRowHeight="12.75"/>
  <cols>
    <col min="1" max="1" width="3.140625" style="52" bestFit="1" customWidth="1"/>
    <col min="2" max="2" width="41.00390625" style="13" bestFit="1" customWidth="1"/>
    <col min="3" max="3" width="15.7109375" style="25" customWidth="1"/>
    <col min="4" max="4" width="4.8515625" style="13" bestFit="1" customWidth="1"/>
    <col min="5" max="5" width="14.28125" style="13" bestFit="1" customWidth="1"/>
    <col min="6" max="6" width="20.140625" style="13" customWidth="1"/>
    <col min="7" max="7" width="15.7109375" style="13" customWidth="1"/>
    <col min="8" max="16384" width="11.421875" style="13" customWidth="1"/>
  </cols>
  <sheetData>
    <row r="2" spans="1:6" ht="11.25">
      <c r="A2" s="297" t="s">
        <v>321</v>
      </c>
      <c r="B2" s="298"/>
      <c r="C2" s="298"/>
      <c r="D2" s="298"/>
      <c r="E2" s="298"/>
      <c r="F2" s="298"/>
    </row>
    <row r="3" spans="1:6" ht="11.25">
      <c r="A3" s="298"/>
      <c r="B3" s="298"/>
      <c r="C3" s="298"/>
      <c r="D3" s="298"/>
      <c r="E3" s="298"/>
      <c r="F3" s="298"/>
    </row>
    <row r="4" spans="1:6" ht="11.25">
      <c r="A4" s="298"/>
      <c r="B4" s="298"/>
      <c r="C4" s="298"/>
      <c r="D4" s="298"/>
      <c r="E4" s="298"/>
      <c r="F4" s="298"/>
    </row>
    <row r="5" spans="1:7" ht="35.25" customHeight="1">
      <c r="A5" s="60">
        <v>1</v>
      </c>
      <c r="B5" s="20" t="s">
        <v>320</v>
      </c>
      <c r="C5" s="21"/>
      <c r="D5" s="12"/>
      <c r="E5" s="12"/>
      <c r="F5" s="22"/>
      <c r="G5" s="22"/>
    </row>
    <row r="6" spans="1:7" ht="18.75" customHeight="1">
      <c r="A6" s="60"/>
      <c r="B6" s="299"/>
      <c r="C6" s="299"/>
      <c r="D6" s="299"/>
      <c r="E6" s="299"/>
      <c r="F6" s="299"/>
      <c r="G6" s="22"/>
    </row>
    <row r="7" spans="1:8" ht="18.75" customHeight="1">
      <c r="A7" s="60">
        <v>2</v>
      </c>
      <c r="B7" s="20" t="s">
        <v>9</v>
      </c>
      <c r="C7" s="186"/>
      <c r="D7" s="373">
        <v>12</v>
      </c>
      <c r="E7" s="22" t="s">
        <v>49</v>
      </c>
      <c r="F7" s="185"/>
      <c r="G7" s="22"/>
      <c r="H7" s="22"/>
    </row>
    <row r="8" spans="1:8" ht="18.75" customHeight="1">
      <c r="A8" s="60">
        <v>3</v>
      </c>
      <c r="B8" s="20" t="s">
        <v>10</v>
      </c>
      <c r="C8" s="183"/>
      <c r="D8" s="374">
        <v>13</v>
      </c>
      <c r="E8" s="22" t="s">
        <v>51</v>
      </c>
      <c r="F8" s="184"/>
      <c r="G8" s="22"/>
      <c r="H8" s="22"/>
    </row>
    <row r="9" spans="1:7" ht="18.75" customHeight="1">
      <c r="A9" s="60">
        <v>4</v>
      </c>
      <c r="B9" s="20" t="s">
        <v>50</v>
      </c>
      <c r="C9" s="187"/>
      <c r="D9" s="375">
        <v>14</v>
      </c>
      <c r="E9" s="22" t="s">
        <v>38</v>
      </c>
      <c r="F9" s="184"/>
      <c r="G9" s="22"/>
    </row>
    <row r="10" spans="1:8" ht="18.75" customHeight="1">
      <c r="A10" s="60">
        <v>5</v>
      </c>
      <c r="B10" s="20" t="s">
        <v>54</v>
      </c>
      <c r="C10" s="376"/>
      <c r="D10" s="375">
        <v>15</v>
      </c>
      <c r="E10" s="22" t="s">
        <v>53</v>
      </c>
      <c r="F10" s="184"/>
      <c r="G10" s="22"/>
      <c r="H10" s="24"/>
    </row>
    <row r="11" spans="1:8" ht="18.75" customHeight="1">
      <c r="A11" s="60">
        <v>6</v>
      </c>
      <c r="B11" s="20" t="s">
        <v>55</v>
      </c>
      <c r="C11" s="376"/>
      <c r="D11" s="375">
        <v>16</v>
      </c>
      <c r="E11" s="22" t="s">
        <v>52</v>
      </c>
      <c r="F11" s="185"/>
      <c r="G11" s="22"/>
      <c r="H11" s="24"/>
    </row>
    <row r="12" spans="1:7" ht="18.75" customHeight="1">
      <c r="A12" s="24">
        <v>7</v>
      </c>
      <c r="B12" s="23" t="s">
        <v>56</v>
      </c>
      <c r="C12" s="294"/>
      <c r="D12" s="294"/>
      <c r="E12" s="294"/>
      <c r="F12" s="294"/>
      <c r="G12" s="24"/>
    </row>
    <row r="13" spans="1:7" ht="18.75" customHeight="1">
      <c r="A13" s="24">
        <v>8</v>
      </c>
      <c r="B13" s="23" t="s">
        <v>57</v>
      </c>
      <c r="C13" s="294"/>
      <c r="D13" s="294"/>
      <c r="E13" s="294"/>
      <c r="F13" s="294"/>
      <c r="G13" s="24"/>
    </row>
    <row r="14" spans="1:8" ht="18.75" customHeight="1">
      <c r="A14" s="24">
        <v>9</v>
      </c>
      <c r="B14" s="23" t="s">
        <v>58</v>
      </c>
      <c r="C14" s="377"/>
      <c r="D14" s="374">
        <v>15</v>
      </c>
      <c r="E14" s="51" t="s">
        <v>60</v>
      </c>
      <c r="F14" s="378"/>
      <c r="G14" s="22"/>
      <c r="H14" s="24"/>
    </row>
    <row r="15" spans="1:7" ht="18.75" customHeight="1">
      <c r="A15" s="24">
        <v>10</v>
      </c>
      <c r="B15" s="23" t="s">
        <v>59</v>
      </c>
      <c r="C15" s="379"/>
      <c r="D15" s="294"/>
      <c r="E15" s="294"/>
      <c r="F15" s="380"/>
      <c r="G15" s="24"/>
    </row>
    <row r="16" spans="1:7" ht="18.75" customHeight="1">
      <c r="A16" s="24">
        <v>11</v>
      </c>
      <c r="B16" s="23" t="s">
        <v>61</v>
      </c>
      <c r="C16" s="51" t="s">
        <v>63</v>
      </c>
      <c r="D16" s="51" t="s">
        <v>62</v>
      </c>
      <c r="E16" s="51"/>
      <c r="F16" s="380"/>
      <c r="G16" s="24"/>
    </row>
    <row r="17" spans="4:7" ht="11.25">
      <c r="D17" s="12"/>
      <c r="E17" s="12"/>
      <c r="F17" s="20"/>
      <c r="G17" s="24"/>
    </row>
    <row r="18" spans="4:7" ht="11.25">
      <c r="D18" s="20"/>
      <c r="E18" s="20"/>
      <c r="F18" s="20"/>
      <c r="G18" s="20"/>
    </row>
    <row r="20" ht="12" thickBot="1"/>
    <row r="21" spans="2:6" ht="15.75" customHeight="1" thickBot="1">
      <c r="B21" s="292" t="s">
        <v>330</v>
      </c>
      <c r="C21" s="296"/>
      <c r="D21" s="296"/>
      <c r="E21" s="296"/>
      <c r="F21" s="293"/>
    </row>
    <row r="22" spans="2:6" ht="15.75" customHeight="1">
      <c r="B22" s="238" t="s">
        <v>331</v>
      </c>
      <c r="D22" s="300" t="s">
        <v>331</v>
      </c>
      <c r="E22" s="300"/>
      <c r="F22" s="300"/>
    </row>
    <row r="23" spans="2:6" ht="15.75" customHeight="1">
      <c r="B23" s="381"/>
      <c r="D23" s="382"/>
      <c r="E23" s="382"/>
      <c r="F23" s="382"/>
    </row>
    <row r="24" spans="2:6" ht="15.75" customHeight="1">
      <c r="B24" s="381"/>
      <c r="D24" s="382"/>
      <c r="E24" s="382"/>
      <c r="F24" s="382"/>
    </row>
    <row r="25" spans="2:6" ht="15.75" customHeight="1">
      <c r="B25" s="381"/>
      <c r="D25" s="382"/>
      <c r="E25" s="382"/>
      <c r="F25" s="382"/>
    </row>
    <row r="26" spans="2:6" ht="15.75" customHeight="1">
      <c r="B26" s="381"/>
      <c r="D26" s="382"/>
      <c r="E26" s="382"/>
      <c r="F26" s="382"/>
    </row>
    <row r="27" spans="2:6" ht="15.75" customHeight="1">
      <c r="B27" s="381"/>
      <c r="D27" s="382"/>
      <c r="E27" s="382"/>
      <c r="F27" s="382"/>
    </row>
    <row r="28" spans="2:6" ht="15.75" customHeight="1">
      <c r="B28" s="381"/>
      <c r="D28" s="382"/>
      <c r="E28" s="382"/>
      <c r="F28" s="382"/>
    </row>
    <row r="29" spans="2:6" ht="15.75" customHeight="1">
      <c r="B29" s="381"/>
      <c r="D29" s="382"/>
      <c r="E29" s="382"/>
      <c r="F29" s="382"/>
    </row>
    <row r="30" spans="2:6" ht="15.75" customHeight="1">
      <c r="B30" s="381"/>
      <c r="D30" s="382"/>
      <c r="E30" s="382"/>
      <c r="F30" s="382"/>
    </row>
    <row r="31" spans="2:6" ht="15.75" customHeight="1">
      <c r="B31" s="381"/>
      <c r="D31" s="382"/>
      <c r="E31" s="382"/>
      <c r="F31" s="382"/>
    </row>
    <row r="32" spans="2:6" ht="15.75" customHeight="1">
      <c r="B32" s="381"/>
      <c r="D32" s="382"/>
      <c r="E32" s="382"/>
      <c r="F32" s="382"/>
    </row>
    <row r="33" spans="2:6" ht="15.75" customHeight="1">
      <c r="B33" s="381"/>
      <c r="D33" s="382"/>
      <c r="E33" s="382"/>
      <c r="F33" s="382"/>
    </row>
    <row r="34" spans="2:6" ht="15.75" customHeight="1">
      <c r="B34" s="381"/>
      <c r="D34" s="382"/>
      <c r="E34" s="382"/>
      <c r="F34" s="382"/>
    </row>
    <row r="35" spans="4:6" ht="11.25">
      <c r="D35" s="295"/>
      <c r="E35" s="295"/>
      <c r="F35" s="295"/>
    </row>
    <row r="36" ht="12" thickBot="1"/>
    <row r="37" spans="2:3" ht="15.75" customHeight="1" thickBot="1">
      <c r="B37" s="292" t="s">
        <v>332</v>
      </c>
      <c r="C37" s="293"/>
    </row>
    <row r="38" spans="2:3" ht="15.75" customHeight="1">
      <c r="B38" s="191" t="s">
        <v>333</v>
      </c>
      <c r="C38" s="192"/>
    </row>
    <row r="39" spans="2:3" ht="15.75" customHeight="1">
      <c r="B39" s="190" t="s">
        <v>335</v>
      </c>
      <c r="C39" s="193"/>
    </row>
    <row r="40" spans="2:3" ht="15.75" customHeight="1">
      <c r="B40" s="190" t="s">
        <v>336</v>
      </c>
      <c r="C40" s="193"/>
    </row>
    <row r="41" spans="2:3" ht="15.75" customHeight="1">
      <c r="B41" s="190" t="s">
        <v>334</v>
      </c>
      <c r="C41" s="193"/>
    </row>
  </sheetData>
  <sheetProtection password="E8B1" sheet="1" objects="1" scenarios="1"/>
  <mergeCells count="21">
    <mergeCell ref="A2:F4"/>
    <mergeCell ref="B6:F6"/>
    <mergeCell ref="C12:F12"/>
    <mergeCell ref="C13:F13"/>
    <mergeCell ref="D22:F22"/>
    <mergeCell ref="D24:F24"/>
    <mergeCell ref="D25:F25"/>
    <mergeCell ref="D26:F26"/>
    <mergeCell ref="D27:F27"/>
    <mergeCell ref="D28:F28"/>
    <mergeCell ref="C15:E15"/>
    <mergeCell ref="D35:F35"/>
    <mergeCell ref="B21:F21"/>
    <mergeCell ref="D23:F23"/>
    <mergeCell ref="B37:C37"/>
    <mergeCell ref="D29:F29"/>
    <mergeCell ref="D30:F30"/>
    <mergeCell ref="D31:F31"/>
    <mergeCell ref="D32:F32"/>
    <mergeCell ref="D33:F33"/>
    <mergeCell ref="D34:F34"/>
  </mergeCells>
  <printOptions horizontalCentered="1"/>
  <pageMargins left="0.6000000000000001" right="0.53" top="1.6400000000000003" bottom="0.5800000000000001" header="0.5" footer="0.35000000000000003"/>
  <pageSetup fitToHeight="2" fitToWidth="1" horizontalDpi="600" verticalDpi="600" orientation="portrait" paperSize="9" scale="86" r:id="rId4"/>
  <headerFooter alignWithMargins="0">
    <oddHeader>&amp;L          &amp;G
DIOCESIS DE CARTAGENA&amp;C&amp;"Arial,Negrita"&amp;12RENDICIÓN CUENTAS ANUALES
 DEL EJERCICIO
COFRADÍA, HERMANDAD O CABILDO&amp;R&amp;G               
Delegación Diocesana de
Hermandades y Cofradías</oddHeader>
    <oddFooter>&amp;C&amp;F&amp;RPágina &amp;P</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codeName="Hoja11">
    <pageSetUpPr fitToPage="1"/>
  </sheetPr>
  <dimension ref="A1:H64"/>
  <sheetViews>
    <sheetView showGridLines="0" zoomScalePageLayoutView="0" workbookViewId="0" topLeftCell="A1">
      <selection activeCell="D18" sqref="D18"/>
    </sheetView>
  </sheetViews>
  <sheetFormatPr defaultColWidth="11.421875" defaultRowHeight="12.75"/>
  <cols>
    <col min="1" max="2" width="5.28125" style="52" customWidth="1"/>
    <col min="3" max="3" width="57.00390625" style="13" customWidth="1"/>
    <col min="4" max="4" width="16.28125" style="25" bestFit="1" customWidth="1"/>
    <col min="5" max="5" width="18.7109375" style="13" bestFit="1" customWidth="1"/>
    <col min="6" max="6" width="17.140625" style="13" bestFit="1" customWidth="1"/>
    <col min="7" max="7" width="39.7109375" style="13" bestFit="1" customWidth="1"/>
    <col min="8" max="8" width="15.7109375" style="13" customWidth="1"/>
    <col min="9" max="16384" width="11.421875" style="13" customWidth="1"/>
  </cols>
  <sheetData>
    <row r="1" spans="2:7" ht="14.25">
      <c r="B1" s="313" t="s">
        <v>337</v>
      </c>
      <c r="C1" s="313"/>
      <c r="D1" s="313"/>
      <c r="E1" s="313"/>
      <c r="F1" s="313"/>
      <c r="G1" s="20"/>
    </row>
    <row r="2" spans="2:7" ht="10.5" customHeight="1">
      <c r="B2" s="182"/>
      <c r="C2" s="182"/>
      <c r="D2" s="182"/>
      <c r="E2" s="182"/>
      <c r="F2" s="182"/>
      <c r="G2" s="20"/>
    </row>
    <row r="3" spans="2:7" ht="10.5" customHeight="1">
      <c r="B3" s="182"/>
      <c r="C3" s="182"/>
      <c r="D3" s="182"/>
      <c r="E3" s="182"/>
      <c r="F3" s="182"/>
      <c r="G3" s="20"/>
    </row>
    <row r="4" spans="1:7" ht="14.25">
      <c r="A4" s="314" t="s">
        <v>376</v>
      </c>
      <c r="B4" s="314"/>
      <c r="C4" s="320"/>
      <c r="D4" s="320"/>
      <c r="E4" s="320"/>
      <c r="F4" s="320"/>
      <c r="G4" s="20"/>
    </row>
    <row r="5" spans="2:7" ht="14.25">
      <c r="B5" s="182"/>
      <c r="C5" s="194" t="s">
        <v>322</v>
      </c>
      <c r="D5" s="237"/>
      <c r="E5" s="182"/>
      <c r="F5" s="182"/>
      <c r="G5" s="20"/>
    </row>
    <row r="6" spans="2:7" ht="14.25">
      <c r="B6" s="182"/>
      <c r="C6" s="194" t="s">
        <v>323</v>
      </c>
      <c r="D6" s="195"/>
      <c r="E6" s="195"/>
      <c r="F6" s="182"/>
      <c r="G6" s="20"/>
    </row>
    <row r="7" spans="2:7" ht="12" customHeight="1">
      <c r="B7" s="182"/>
      <c r="C7" s="182"/>
      <c r="D7" s="182"/>
      <c r="E7" s="182"/>
      <c r="F7" s="182"/>
      <c r="G7" s="20"/>
    </row>
    <row r="8" spans="2:8" ht="12" customHeight="1">
      <c r="B8" s="10"/>
      <c r="C8" s="10"/>
      <c r="D8" s="26"/>
      <c r="E8" s="12"/>
      <c r="F8" s="12"/>
      <c r="G8" s="20"/>
      <c r="H8" s="20"/>
    </row>
    <row r="9" spans="1:8" ht="13.5" customHeight="1">
      <c r="A9" s="314"/>
      <c r="B9" s="314"/>
      <c r="C9" s="315"/>
      <c r="D9" s="29" t="s">
        <v>306</v>
      </c>
      <c r="E9" s="27" t="s">
        <v>307</v>
      </c>
      <c r="F9" s="27" t="s">
        <v>308</v>
      </c>
      <c r="G9" s="20"/>
      <c r="H9" s="20"/>
    </row>
    <row r="10" spans="1:8" ht="13.5" customHeight="1">
      <c r="A10" s="10" t="s">
        <v>64</v>
      </c>
      <c r="B10" s="301" t="s">
        <v>65</v>
      </c>
      <c r="C10" s="302"/>
      <c r="D10" s="166">
        <f>D64</f>
        <v>0</v>
      </c>
      <c r="E10" s="166">
        <f>E64</f>
        <v>0</v>
      </c>
      <c r="F10" s="166">
        <f aca="true" t="shared" si="0" ref="F10:F46">D10-E10</f>
        <v>0</v>
      </c>
      <c r="G10" s="20"/>
      <c r="H10" s="20"/>
    </row>
    <row r="11" spans="1:8" ht="13.5" customHeight="1">
      <c r="A11" s="60" t="s">
        <v>78</v>
      </c>
      <c r="B11" s="316" t="s">
        <v>66</v>
      </c>
      <c r="C11" s="317"/>
      <c r="D11" s="272">
        <f>SUM(D12:D16)</f>
        <v>0</v>
      </c>
      <c r="E11" s="272">
        <f>SUM(E12:E16)</f>
        <v>0</v>
      </c>
      <c r="F11" s="166">
        <f t="shared" si="0"/>
        <v>0</v>
      </c>
      <c r="G11" s="20"/>
      <c r="H11" s="20"/>
    </row>
    <row r="12" spans="2:8" s="55" customFormat="1" ht="13.5" customHeight="1">
      <c r="B12" s="74" t="s">
        <v>67</v>
      </c>
      <c r="C12" s="75" t="s">
        <v>68</v>
      </c>
      <c r="D12" s="164">
        <f>Ingresos!F18</f>
        <v>0</v>
      </c>
      <c r="E12" s="164">
        <f>'PRESUPUESTO Ingresos'!F18</f>
        <v>0</v>
      </c>
      <c r="F12" s="168">
        <f t="shared" si="0"/>
        <v>0</v>
      </c>
      <c r="G12" s="56"/>
      <c r="H12" s="56"/>
    </row>
    <row r="13" spans="2:8" s="55" customFormat="1" ht="13.5" customHeight="1">
      <c r="B13" s="74" t="s">
        <v>69</v>
      </c>
      <c r="C13" s="75" t="s">
        <v>73</v>
      </c>
      <c r="D13" s="164">
        <f>Ingresos!F23</f>
        <v>0</v>
      </c>
      <c r="E13" s="164">
        <f>'PRESUPUESTO Ingresos'!F23</f>
        <v>0</v>
      </c>
      <c r="F13" s="168">
        <f t="shared" si="0"/>
        <v>0</v>
      </c>
      <c r="G13" s="56"/>
      <c r="H13" s="56"/>
    </row>
    <row r="14" spans="2:6" s="55" customFormat="1" ht="13.5" customHeight="1">
      <c r="B14" s="74" t="s">
        <v>70</v>
      </c>
      <c r="C14" s="75" t="s">
        <v>74</v>
      </c>
      <c r="D14" s="164">
        <f>Ingresos!F27+Ingresos!F29</f>
        <v>0</v>
      </c>
      <c r="E14" s="164">
        <f>'PRESUPUESTO Ingresos'!F27+'PRESUPUESTO Ingresos'!F29</f>
        <v>0</v>
      </c>
      <c r="F14" s="168">
        <f t="shared" si="0"/>
        <v>0</v>
      </c>
    </row>
    <row r="15" spans="2:6" s="55" customFormat="1" ht="13.5" customHeight="1">
      <c r="B15" s="74" t="s">
        <v>71</v>
      </c>
      <c r="C15" s="75" t="s">
        <v>150</v>
      </c>
      <c r="D15" s="164">
        <f>Ingresos!G45+Ingresos!F32</f>
        <v>0</v>
      </c>
      <c r="E15" s="164">
        <f>'PRESUPUESTO Ingresos'!G45+'PRESUPUESTO Ingresos'!F32</f>
        <v>0</v>
      </c>
      <c r="F15" s="168">
        <f t="shared" si="0"/>
        <v>0</v>
      </c>
    </row>
    <row r="16" spans="2:8" s="55" customFormat="1" ht="13.5" customHeight="1">
      <c r="B16" s="74" t="s">
        <v>72</v>
      </c>
      <c r="C16" s="76" t="s">
        <v>75</v>
      </c>
      <c r="D16" s="167"/>
      <c r="E16" s="165"/>
      <c r="F16" s="168">
        <f t="shared" si="0"/>
        <v>0</v>
      </c>
      <c r="G16" s="57"/>
      <c r="H16" s="57"/>
    </row>
    <row r="17" spans="2:6" ht="13.5" customHeight="1">
      <c r="B17" s="318"/>
      <c r="C17" s="318"/>
      <c r="D17" s="273"/>
      <c r="E17" s="274"/>
      <c r="F17" s="274"/>
    </row>
    <row r="18" spans="1:6" ht="13.5" customHeight="1">
      <c r="A18" s="60" t="s">
        <v>79</v>
      </c>
      <c r="B18" s="318" t="s">
        <v>76</v>
      </c>
      <c r="C18" s="319"/>
      <c r="D18" s="272">
        <f>Ingresos!G7</f>
        <v>0</v>
      </c>
      <c r="E18" s="272">
        <f>'PRESUPUESTO Ingresos'!G7</f>
        <v>0</v>
      </c>
      <c r="F18" s="166">
        <f t="shared" si="0"/>
        <v>0</v>
      </c>
    </row>
    <row r="19" spans="1:6" s="59" customFormat="1" ht="13.5" customHeight="1">
      <c r="A19" s="58"/>
      <c r="B19" s="77"/>
      <c r="C19" s="77"/>
      <c r="D19" s="275"/>
      <c r="E19" s="276"/>
      <c r="F19" s="276"/>
    </row>
    <row r="20" spans="1:6" ht="13.5" customHeight="1">
      <c r="A20" s="60" t="s">
        <v>77</v>
      </c>
      <c r="B20" s="308" t="s">
        <v>80</v>
      </c>
      <c r="C20" s="312"/>
      <c r="D20" s="272">
        <f>SUM(D21:D24)</f>
        <v>0</v>
      </c>
      <c r="E20" s="272">
        <f>SUM(E21:E24)</f>
        <v>0</v>
      </c>
      <c r="F20" s="166">
        <f t="shared" si="0"/>
        <v>0</v>
      </c>
    </row>
    <row r="21" spans="1:6" s="64" customFormat="1" ht="13.5" customHeight="1">
      <c r="A21" s="63"/>
      <c r="B21" s="65" t="s">
        <v>67</v>
      </c>
      <c r="C21" s="78" t="s">
        <v>81</v>
      </c>
      <c r="D21" s="164">
        <f>Gastos!F86*-1</f>
        <v>0</v>
      </c>
      <c r="E21" s="164">
        <f>'PRESUPUESTO Gastos'!F86*-1</f>
        <v>0</v>
      </c>
      <c r="F21" s="168">
        <f t="shared" si="0"/>
        <v>0</v>
      </c>
    </row>
    <row r="22" spans="1:6" s="64" customFormat="1" ht="13.5" customHeight="1">
      <c r="A22" s="63"/>
      <c r="B22" s="65" t="s">
        <v>69</v>
      </c>
      <c r="C22" s="78" t="s">
        <v>82</v>
      </c>
      <c r="D22" s="164">
        <f>Gastos!F91*-1</f>
        <v>0</v>
      </c>
      <c r="E22" s="164">
        <f>'PRESUPUESTO Gastos'!F91*-1</f>
        <v>0</v>
      </c>
      <c r="F22" s="168">
        <f t="shared" si="0"/>
        <v>0</v>
      </c>
    </row>
    <row r="23" spans="1:6" s="64" customFormat="1" ht="13.5" customHeight="1">
      <c r="A23" s="63"/>
      <c r="B23" s="65" t="s">
        <v>70</v>
      </c>
      <c r="C23" s="78" t="s">
        <v>83</v>
      </c>
      <c r="D23" s="164">
        <f>(Gastos!F95+Gastos!F97)*-1</f>
        <v>0</v>
      </c>
      <c r="E23" s="164">
        <f>('PRESUPUESTO Gastos'!F95+'PRESUPUESTO Gastos'!F97)*-1</f>
        <v>0</v>
      </c>
      <c r="F23" s="168">
        <f t="shared" si="0"/>
        <v>0</v>
      </c>
    </row>
    <row r="24" spans="1:6" s="64" customFormat="1" ht="13.5" customHeight="1">
      <c r="A24" s="63"/>
      <c r="B24" s="65" t="s">
        <v>71</v>
      </c>
      <c r="C24" s="78" t="s">
        <v>84</v>
      </c>
      <c r="D24" s="167"/>
      <c r="E24" s="277"/>
      <c r="F24" s="168">
        <f t="shared" si="0"/>
        <v>0</v>
      </c>
    </row>
    <row r="25" spans="1:6" s="18" customFormat="1" ht="13.5" customHeight="1">
      <c r="A25" s="54"/>
      <c r="B25" s="61"/>
      <c r="C25" s="62"/>
      <c r="D25" s="278"/>
      <c r="E25" s="120"/>
      <c r="F25" s="120"/>
    </row>
    <row r="26" spans="1:6" s="18" customFormat="1" ht="13.5" customHeight="1">
      <c r="A26" s="66" t="s">
        <v>85</v>
      </c>
      <c r="B26" s="301" t="s">
        <v>86</v>
      </c>
      <c r="C26" s="302"/>
      <c r="D26" s="272">
        <f>Gastos!G17</f>
        <v>0</v>
      </c>
      <c r="E26" s="272">
        <f>'PRESUPUESTO Gastos'!G17</f>
        <v>0</v>
      </c>
      <c r="F26" s="166">
        <f t="shared" si="0"/>
        <v>0</v>
      </c>
    </row>
    <row r="27" spans="1:6" s="18" customFormat="1" ht="13.5" customHeight="1">
      <c r="A27" s="54"/>
      <c r="B27" s="53"/>
      <c r="C27" s="71"/>
      <c r="D27" s="275"/>
      <c r="E27" s="275"/>
      <c r="F27" s="275"/>
    </row>
    <row r="28" spans="1:6" s="18" customFormat="1" ht="13.5" customHeight="1">
      <c r="A28" s="66" t="s">
        <v>87</v>
      </c>
      <c r="B28" s="301" t="s">
        <v>88</v>
      </c>
      <c r="C28" s="302"/>
      <c r="D28" s="272">
        <f>Ingresos!G37</f>
        <v>0</v>
      </c>
      <c r="E28" s="272">
        <f>'PRESUPUESTO Ingresos'!G37</f>
        <v>0</v>
      </c>
      <c r="F28" s="166">
        <f t="shared" si="0"/>
        <v>0</v>
      </c>
    </row>
    <row r="29" spans="1:6" s="18" customFormat="1" ht="13.5" customHeight="1">
      <c r="A29" s="54"/>
      <c r="B29" s="53"/>
      <c r="C29" s="71"/>
      <c r="D29" s="275"/>
      <c r="E29" s="276"/>
      <c r="F29" s="276"/>
    </row>
    <row r="30" spans="1:6" s="18" customFormat="1" ht="13.5" customHeight="1">
      <c r="A30" s="66" t="s">
        <v>89</v>
      </c>
      <c r="B30" s="301" t="s">
        <v>90</v>
      </c>
      <c r="C30" s="302"/>
      <c r="D30" s="272">
        <f>(Gastos!G7*-1)-Gastos!G17</f>
        <v>0</v>
      </c>
      <c r="E30" s="272">
        <f>('PRESUPUESTO Gastos'!G7*-1)-'PRESUPUESTO Gastos'!G17</f>
        <v>0</v>
      </c>
      <c r="F30" s="166">
        <f t="shared" si="0"/>
        <v>0</v>
      </c>
    </row>
    <row r="31" spans="1:6" s="18" customFormat="1" ht="13.5" customHeight="1">
      <c r="A31" s="54"/>
      <c r="B31" s="67"/>
      <c r="C31" s="68"/>
      <c r="D31" s="279"/>
      <c r="E31" s="280"/>
      <c r="F31" s="280"/>
    </row>
    <row r="32" spans="1:6" s="18" customFormat="1" ht="13.5" customHeight="1">
      <c r="A32" s="66" t="s">
        <v>91</v>
      </c>
      <c r="B32" s="308" t="s">
        <v>98</v>
      </c>
      <c r="C32" s="309"/>
      <c r="D32" s="281">
        <f>Ingresos!G56</f>
        <v>0</v>
      </c>
      <c r="E32" s="281">
        <f>'PRESUPUESTO Ingresos'!G56</f>
        <v>0</v>
      </c>
      <c r="F32" s="166">
        <f t="shared" si="0"/>
        <v>0</v>
      </c>
    </row>
    <row r="33" spans="1:8" s="18" customFormat="1" ht="13.5" customHeight="1">
      <c r="A33" s="66"/>
      <c r="B33" s="69"/>
      <c r="C33" s="70"/>
      <c r="D33" s="279"/>
      <c r="E33" s="280"/>
      <c r="F33" s="280"/>
      <c r="G33" s="28"/>
      <c r="H33" s="28"/>
    </row>
    <row r="34" spans="1:8" s="18" customFormat="1" ht="13.5" customHeight="1">
      <c r="A34" s="66" t="s">
        <v>92</v>
      </c>
      <c r="B34" s="308" t="s">
        <v>99</v>
      </c>
      <c r="C34" s="309"/>
      <c r="D34" s="281">
        <f>Gastos!G76*-1</f>
        <v>0</v>
      </c>
      <c r="E34" s="281">
        <f>'PRESUPUESTO Gastos'!G76*-1</f>
        <v>0</v>
      </c>
      <c r="F34" s="166">
        <f t="shared" si="0"/>
        <v>0</v>
      </c>
      <c r="G34" s="28"/>
      <c r="H34" s="28"/>
    </row>
    <row r="35" spans="1:8" s="18" customFormat="1" ht="13.5" customHeight="1">
      <c r="A35" s="66"/>
      <c r="B35" s="69"/>
      <c r="C35" s="70"/>
      <c r="D35" s="279"/>
      <c r="E35" s="280"/>
      <c r="F35" s="280"/>
      <c r="G35" s="28"/>
      <c r="H35" s="28"/>
    </row>
    <row r="36" spans="1:8" s="18" customFormat="1" ht="13.5" customHeight="1">
      <c r="A36" s="66" t="s">
        <v>93</v>
      </c>
      <c r="B36" s="308" t="s">
        <v>100</v>
      </c>
      <c r="C36" s="309"/>
      <c r="D36" s="281">
        <f>(Gastos!G23*-1)+(Gastos!G69*-1)+(Gastos!F99*-1)+(Gastos!F101*-1)</f>
        <v>0</v>
      </c>
      <c r="E36" s="281">
        <f>('PRESUPUESTO Gastos'!G23*-1)+('PRESUPUESTO Gastos'!G69*-1)+('PRESUPUESTO Gastos'!F99*-1)+('PRESUPUESTO Gastos'!F101*-1)</f>
        <v>0</v>
      </c>
      <c r="F36" s="166">
        <f t="shared" si="0"/>
        <v>0</v>
      </c>
      <c r="G36" s="28"/>
      <c r="H36" s="28"/>
    </row>
    <row r="37" spans="1:6" s="18" customFormat="1" ht="13.5" customHeight="1">
      <c r="A37" s="66"/>
      <c r="B37" s="69"/>
      <c r="C37" s="70"/>
      <c r="D37" s="279"/>
      <c r="E37" s="280"/>
      <c r="F37" s="280"/>
    </row>
    <row r="38" spans="1:6" s="18" customFormat="1" ht="13.5" customHeight="1">
      <c r="A38" s="66" t="s">
        <v>94</v>
      </c>
      <c r="B38" s="308" t="s">
        <v>101</v>
      </c>
      <c r="C38" s="309"/>
      <c r="D38" s="281">
        <f>Gastos!G119*-1</f>
        <v>0</v>
      </c>
      <c r="E38" s="281">
        <f>'PRESUPUESTO Gastos'!G119*-1</f>
        <v>0</v>
      </c>
      <c r="F38" s="166">
        <f t="shared" si="0"/>
        <v>0</v>
      </c>
    </row>
    <row r="39" spans="1:6" s="18" customFormat="1" ht="13.5" customHeight="1">
      <c r="A39" s="66"/>
      <c r="B39" s="69"/>
      <c r="C39" s="70"/>
      <c r="D39" s="279"/>
      <c r="E39" s="280"/>
      <c r="F39" s="280"/>
    </row>
    <row r="40" spans="1:6" s="18" customFormat="1" ht="13.5" customHeight="1">
      <c r="A40" s="79" t="s">
        <v>95</v>
      </c>
      <c r="B40" s="310" t="s">
        <v>102</v>
      </c>
      <c r="C40" s="311"/>
      <c r="D40" s="282"/>
      <c r="E40" s="283"/>
      <c r="F40" s="166">
        <f t="shared" si="0"/>
        <v>0</v>
      </c>
    </row>
    <row r="41" spans="1:6" s="18" customFormat="1" ht="13.5" customHeight="1">
      <c r="A41" s="66"/>
      <c r="B41" s="69"/>
      <c r="C41" s="70"/>
      <c r="D41" s="279"/>
      <c r="E41" s="280"/>
      <c r="F41" s="280"/>
    </row>
    <row r="42" spans="1:6" s="18" customFormat="1" ht="13.5" customHeight="1">
      <c r="A42" s="66" t="s">
        <v>96</v>
      </c>
      <c r="B42" s="308" t="s">
        <v>103</v>
      </c>
      <c r="C42" s="309"/>
      <c r="D42" s="282"/>
      <c r="E42" s="283"/>
      <c r="F42" s="166">
        <f t="shared" si="0"/>
        <v>0</v>
      </c>
    </row>
    <row r="43" spans="1:6" s="18" customFormat="1" ht="13.5" customHeight="1">
      <c r="A43" s="66"/>
      <c r="B43" s="69"/>
      <c r="C43" s="70"/>
      <c r="D43" s="279"/>
      <c r="E43" s="280"/>
      <c r="F43" s="280"/>
    </row>
    <row r="44" spans="1:8" ht="13.5" customHeight="1">
      <c r="A44" s="60" t="s">
        <v>97</v>
      </c>
      <c r="B44" s="308" t="s">
        <v>104</v>
      </c>
      <c r="C44" s="309"/>
      <c r="D44" s="272">
        <f>Ingresos!G72-Gastos!G111</f>
        <v>0</v>
      </c>
      <c r="E44" s="272">
        <f>'PRESUPUESTO Ingresos'!G72-'PRESUPUESTO Gastos'!G111</f>
        <v>0</v>
      </c>
      <c r="F44" s="166">
        <f t="shared" si="0"/>
        <v>0</v>
      </c>
      <c r="G44" s="28"/>
      <c r="H44" s="28"/>
    </row>
    <row r="45" spans="2:8" ht="13.5" customHeight="1">
      <c r="B45" s="53"/>
      <c r="C45" s="30"/>
      <c r="D45" s="284"/>
      <c r="E45" s="285"/>
      <c r="F45" s="285"/>
      <c r="G45" s="28"/>
      <c r="H45" s="28"/>
    </row>
    <row r="46" spans="1:8" ht="13.5" customHeight="1">
      <c r="A46" s="79" t="s">
        <v>116</v>
      </c>
      <c r="B46" s="305" t="s">
        <v>117</v>
      </c>
      <c r="C46" s="306"/>
      <c r="D46" s="286">
        <f>D11+D18+D20+D26+D28+D30+D32+D34+D36+D38+D40+D42+D44</f>
        <v>0</v>
      </c>
      <c r="E46" s="286">
        <f>E11+E18+E20+E26+E28+E30+E32+E34+E36+E38+E40+E42+E44</f>
        <v>0</v>
      </c>
      <c r="F46" s="166">
        <f t="shared" si="0"/>
        <v>0</v>
      </c>
      <c r="G46" s="28"/>
      <c r="H46" s="28"/>
    </row>
    <row r="47" spans="1:8" ht="13.5" customHeight="1">
      <c r="A47" s="60"/>
      <c r="B47" s="53"/>
      <c r="C47" s="31"/>
      <c r="D47" s="278"/>
      <c r="E47" s="120"/>
      <c r="F47" s="120"/>
      <c r="G47" s="14"/>
      <c r="H47" s="28"/>
    </row>
    <row r="48" spans="1:8" ht="13.5" customHeight="1">
      <c r="A48" s="60" t="s">
        <v>105</v>
      </c>
      <c r="B48" s="301" t="s">
        <v>106</v>
      </c>
      <c r="C48" s="302"/>
      <c r="D48" s="272">
        <f>Ingresos!G64</f>
        <v>0</v>
      </c>
      <c r="E48" s="272">
        <f>'PRESUPUESTO Ingresos'!G64</f>
        <v>0</v>
      </c>
      <c r="F48" s="166">
        <f>D48-E48</f>
        <v>0</v>
      </c>
      <c r="G48" s="28"/>
      <c r="H48" s="28"/>
    </row>
    <row r="49" spans="1:8" ht="13.5" customHeight="1">
      <c r="A49" s="60"/>
      <c r="B49" s="53"/>
      <c r="C49" s="31"/>
      <c r="D49" s="278"/>
      <c r="E49" s="120"/>
      <c r="F49" s="120"/>
      <c r="G49" s="28"/>
      <c r="H49" s="28"/>
    </row>
    <row r="50" spans="1:6" ht="13.5" customHeight="1">
      <c r="A50" s="60" t="s">
        <v>107</v>
      </c>
      <c r="B50" s="301" t="s">
        <v>108</v>
      </c>
      <c r="C50" s="302"/>
      <c r="D50" s="272">
        <f>Gastos!G104*-1</f>
        <v>0</v>
      </c>
      <c r="E50" s="272">
        <f>'PRESUPUESTO Gastos'!G104*-1</f>
        <v>0</v>
      </c>
      <c r="F50" s="166">
        <f>D50-E50</f>
        <v>0</v>
      </c>
    </row>
    <row r="51" spans="1:6" ht="13.5" customHeight="1">
      <c r="A51" s="60"/>
      <c r="B51" s="72"/>
      <c r="C51" s="73"/>
      <c r="D51" s="284"/>
      <c r="E51" s="287"/>
      <c r="F51" s="287"/>
    </row>
    <row r="52" spans="1:6" ht="13.5" customHeight="1">
      <c r="A52" s="60" t="s">
        <v>109</v>
      </c>
      <c r="B52" s="301" t="s">
        <v>110</v>
      </c>
      <c r="C52" s="302"/>
      <c r="D52" s="288">
        <v>0</v>
      </c>
      <c r="E52" s="288">
        <v>0</v>
      </c>
      <c r="F52" s="166">
        <f>D52-E52</f>
        <v>0</v>
      </c>
    </row>
    <row r="53" spans="1:6" ht="13.5" customHeight="1">
      <c r="A53" s="60"/>
      <c r="B53" s="72"/>
      <c r="C53" s="73"/>
      <c r="D53" s="284"/>
      <c r="E53" s="287"/>
      <c r="F53" s="287"/>
    </row>
    <row r="54" spans="1:8" ht="13.5" customHeight="1">
      <c r="A54" s="60" t="s">
        <v>111</v>
      </c>
      <c r="B54" s="301" t="s">
        <v>112</v>
      </c>
      <c r="C54" s="302"/>
      <c r="D54" s="288">
        <v>0</v>
      </c>
      <c r="E54" s="288">
        <v>0</v>
      </c>
      <c r="F54" s="166">
        <f>D54-E54</f>
        <v>0</v>
      </c>
      <c r="G54" s="28"/>
      <c r="H54" s="28"/>
    </row>
    <row r="55" spans="1:6" ht="13.5" customHeight="1">
      <c r="A55" s="60"/>
      <c r="B55" s="72"/>
      <c r="C55" s="73"/>
      <c r="D55" s="284"/>
      <c r="E55" s="287"/>
      <c r="F55" s="287"/>
    </row>
    <row r="56" spans="1:6" ht="13.5" customHeight="1">
      <c r="A56" s="60" t="s">
        <v>113</v>
      </c>
      <c r="B56" s="301" t="s">
        <v>114</v>
      </c>
      <c r="C56" s="302"/>
      <c r="D56" s="288">
        <v>0</v>
      </c>
      <c r="E56" s="288">
        <v>0</v>
      </c>
      <c r="F56" s="166">
        <f>D56-E56</f>
        <v>0</v>
      </c>
    </row>
    <row r="57" spans="1:6" ht="13.5" customHeight="1">
      <c r="A57" s="60"/>
      <c r="B57" s="22"/>
      <c r="C57" s="12"/>
      <c r="D57" s="289"/>
      <c r="E57" s="287"/>
      <c r="F57" s="287"/>
    </row>
    <row r="58" spans="1:6" ht="13.5" customHeight="1">
      <c r="A58" s="79" t="s">
        <v>115</v>
      </c>
      <c r="B58" s="305" t="s">
        <v>118</v>
      </c>
      <c r="C58" s="306"/>
      <c r="D58" s="286">
        <f>D48+D50+D52+D54+D56</f>
        <v>0</v>
      </c>
      <c r="E58" s="286">
        <f>E48+E50+E52+E54+E56</f>
        <v>0</v>
      </c>
      <c r="F58" s="166">
        <f>D58-E58</f>
        <v>0</v>
      </c>
    </row>
    <row r="59" spans="4:6" ht="13.5" customHeight="1">
      <c r="D59" s="287"/>
      <c r="E59" s="287"/>
      <c r="F59" s="287"/>
    </row>
    <row r="60" spans="1:6" ht="13.5" customHeight="1">
      <c r="A60" s="52" t="s">
        <v>119</v>
      </c>
      <c r="B60" s="307" t="s">
        <v>120</v>
      </c>
      <c r="C60" s="307"/>
      <c r="D60" s="290">
        <f>D46+D58</f>
        <v>0</v>
      </c>
      <c r="E60" s="290">
        <f>E46+E58</f>
        <v>0</v>
      </c>
      <c r="F60" s="166">
        <f>D60-E60</f>
        <v>0</v>
      </c>
    </row>
    <row r="61" spans="4:6" ht="13.5" customHeight="1">
      <c r="D61" s="287"/>
      <c r="E61" s="287"/>
      <c r="F61" s="287"/>
    </row>
    <row r="62" spans="1:6" ht="13.5" customHeight="1">
      <c r="A62" s="52" t="s">
        <v>121</v>
      </c>
      <c r="B62" s="307" t="s">
        <v>122</v>
      </c>
      <c r="C62" s="307"/>
      <c r="D62" s="291">
        <f>Gastos!F70*-1</f>
        <v>0</v>
      </c>
      <c r="E62" s="291">
        <f>'PRESUPUESTO Gastos'!F70*-1</f>
        <v>0</v>
      </c>
      <c r="F62" s="166">
        <f>D62-E62</f>
        <v>0</v>
      </c>
    </row>
    <row r="63" spans="4:6" ht="13.5" customHeight="1">
      <c r="D63" s="287"/>
      <c r="E63" s="287"/>
      <c r="F63" s="287"/>
    </row>
    <row r="64" spans="1:6" ht="24.75" customHeight="1">
      <c r="A64" s="54" t="s">
        <v>123</v>
      </c>
      <c r="B64" s="303" t="s">
        <v>124</v>
      </c>
      <c r="C64" s="304"/>
      <c r="D64" s="290">
        <f>D60+D62</f>
        <v>0</v>
      </c>
      <c r="E64" s="290">
        <f>E60+E62</f>
        <v>0</v>
      </c>
      <c r="F64" s="290">
        <f>F60+F62</f>
        <v>0</v>
      </c>
    </row>
  </sheetData>
  <sheetProtection password="E8B1" sheet="1" objects="1" scenarios="1"/>
  <mergeCells count="29">
    <mergeCell ref="B1:F1"/>
    <mergeCell ref="A9:C9"/>
    <mergeCell ref="B10:C10"/>
    <mergeCell ref="B11:C11"/>
    <mergeCell ref="B17:C17"/>
    <mergeCell ref="B18:C18"/>
    <mergeCell ref="A4:B4"/>
    <mergeCell ref="C4:F4"/>
    <mergeCell ref="B20:C20"/>
    <mergeCell ref="B26:C26"/>
    <mergeCell ref="B28:C28"/>
    <mergeCell ref="B30:C30"/>
    <mergeCell ref="B32:C32"/>
    <mergeCell ref="B34:C34"/>
    <mergeCell ref="B36:C36"/>
    <mergeCell ref="B38:C38"/>
    <mergeCell ref="B40:C40"/>
    <mergeCell ref="B42:C42"/>
    <mergeCell ref="B44:C44"/>
    <mergeCell ref="B46:C46"/>
    <mergeCell ref="B48:C48"/>
    <mergeCell ref="B50:C50"/>
    <mergeCell ref="B64:C64"/>
    <mergeCell ref="B52:C52"/>
    <mergeCell ref="B54:C54"/>
    <mergeCell ref="B56:C56"/>
    <mergeCell ref="B58:C58"/>
    <mergeCell ref="B60:C60"/>
    <mergeCell ref="B62:C62"/>
  </mergeCells>
  <printOptions horizontalCentered="1"/>
  <pageMargins left="0.24000000000000002" right="0.16" top="1.07" bottom="0.4" header="0.12000000000000001" footer="0.16"/>
  <pageSetup fitToHeight="1" fitToWidth="1" horizontalDpi="600" verticalDpi="600" orientation="portrait" paperSize="9" scale="77"/>
  <headerFooter alignWithMargins="0">
    <oddHeader>&amp;L          &amp;G
DIOCESIS DE CARTAGENA&amp;C&amp;"Arial,Negrita"&amp;12RENDICIÓN CUENTAS ANUALES
DEL EJERCICIO
COFRADÍA, HERMANDAD O CABILDO&amp;R&amp;G               
Delegación Diocesana de
Hermandades y Cofradías</oddHeader>
    <oddFooter>&amp;C&amp;F&amp;RPágina &amp;P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Hoja2">
    <pageSetUpPr fitToPage="1"/>
  </sheetPr>
  <dimension ref="A1:G85"/>
  <sheetViews>
    <sheetView showGridLines="0" zoomScalePageLayoutView="0" workbookViewId="0" topLeftCell="A3">
      <selection activeCell="E9" sqref="E9"/>
    </sheetView>
  </sheetViews>
  <sheetFormatPr defaultColWidth="11.421875" defaultRowHeight="17.25" customHeight="1"/>
  <cols>
    <col min="1" max="1" width="5.421875" style="19" customWidth="1"/>
    <col min="2" max="2" width="5.421875" style="92" customWidth="1"/>
    <col min="3" max="3" width="5.421875" style="100" customWidth="1"/>
    <col min="4" max="4" width="66.28125" style="89" bestFit="1" customWidth="1"/>
    <col min="5" max="5" width="16.00390625" style="116" customWidth="1"/>
    <col min="6" max="6" width="16.00390625" style="118" customWidth="1"/>
    <col min="7" max="7" width="16.00390625" style="107" customWidth="1"/>
    <col min="8" max="16384" width="11.421875" style="86" customWidth="1"/>
  </cols>
  <sheetData>
    <row r="1" ht="17.25" customHeight="1">
      <c r="D1" s="169" t="s">
        <v>309</v>
      </c>
    </row>
    <row r="2" ht="10.5" customHeight="1"/>
    <row r="3" spans="1:7" s="22" customFormat="1" ht="17.25" customHeight="1">
      <c r="A3" s="325" t="s">
        <v>310</v>
      </c>
      <c r="B3" s="325"/>
      <c r="C3" s="325"/>
      <c r="D3" s="324"/>
      <c r="E3" s="324"/>
      <c r="F3" s="146" t="s">
        <v>252</v>
      </c>
      <c r="G3" s="161"/>
    </row>
    <row r="5" spans="1:7" s="19" customFormat="1" ht="17.25" customHeight="1">
      <c r="A5" s="323" t="s">
        <v>206</v>
      </c>
      <c r="B5" s="323"/>
      <c r="C5" s="323"/>
      <c r="D5" s="87" t="s">
        <v>205</v>
      </c>
      <c r="E5" s="326" t="s">
        <v>207</v>
      </c>
      <c r="F5" s="326"/>
      <c r="G5" s="104" t="s">
        <v>208</v>
      </c>
    </row>
    <row r="6" spans="1:7" s="12" customFormat="1" ht="17.25" customHeight="1">
      <c r="A6" s="19"/>
      <c r="B6" s="91"/>
      <c r="C6" s="98"/>
      <c r="D6" s="11"/>
      <c r="E6" s="111"/>
      <c r="F6" s="113"/>
      <c r="G6" s="105"/>
    </row>
    <row r="7" spans="1:7" s="12" customFormat="1" ht="17.25" customHeight="1">
      <c r="A7" s="85">
        <v>70</v>
      </c>
      <c r="B7" s="91"/>
      <c r="C7" s="98"/>
      <c r="D7" s="321" t="s">
        <v>125</v>
      </c>
      <c r="E7" s="321"/>
      <c r="F7" s="321"/>
      <c r="G7" s="115">
        <f>F8+F10+F13</f>
        <v>0</v>
      </c>
    </row>
    <row r="8" spans="2:7" s="12" customFormat="1" ht="11.25">
      <c r="B8" s="96">
        <v>700</v>
      </c>
      <c r="C8" s="98"/>
      <c r="D8" s="97" t="s">
        <v>241</v>
      </c>
      <c r="E8" s="108"/>
      <c r="F8" s="119">
        <f>SUM(E9)</f>
        <v>0</v>
      </c>
      <c r="G8" s="149"/>
    </row>
    <row r="9" spans="2:7" s="12" customFormat="1" ht="11.25">
      <c r="B9" s="82"/>
      <c r="C9" s="98">
        <v>7000</v>
      </c>
      <c r="D9" s="84" t="s">
        <v>242</v>
      </c>
      <c r="E9" s="125"/>
      <c r="F9" s="120"/>
      <c r="G9" s="149"/>
    </row>
    <row r="10" spans="2:7" s="12" customFormat="1" ht="11.25">
      <c r="B10" s="96">
        <v>701</v>
      </c>
      <c r="C10" s="98"/>
      <c r="D10" s="97" t="s">
        <v>126</v>
      </c>
      <c r="E10" s="108"/>
      <c r="F10" s="119">
        <f>SUM(E11:E12)</f>
        <v>0</v>
      </c>
      <c r="G10" s="149"/>
    </row>
    <row r="11" spans="2:7" s="12" customFormat="1" ht="11.25">
      <c r="B11" s="82"/>
      <c r="C11" s="98">
        <v>7010</v>
      </c>
      <c r="D11" s="84" t="s">
        <v>243</v>
      </c>
      <c r="E11" s="125"/>
      <c r="F11" s="120"/>
      <c r="G11" s="149"/>
    </row>
    <row r="12" spans="2:7" s="12" customFormat="1" ht="11.25">
      <c r="B12" s="82"/>
      <c r="C12" s="98">
        <v>7011</v>
      </c>
      <c r="D12" s="84" t="s">
        <v>244</v>
      </c>
      <c r="E12" s="126"/>
      <c r="F12" s="120"/>
      <c r="G12" s="149"/>
    </row>
    <row r="13" spans="2:7" s="12" customFormat="1" ht="11.25">
      <c r="B13" s="96">
        <v>702</v>
      </c>
      <c r="C13" s="98"/>
      <c r="D13" s="97" t="s">
        <v>137</v>
      </c>
      <c r="E13" s="108"/>
      <c r="F13" s="119">
        <f>SUM(E14:E15)</f>
        <v>0</v>
      </c>
      <c r="G13" s="149"/>
    </row>
    <row r="14" spans="2:7" s="12" customFormat="1" ht="11.25">
      <c r="B14" s="82"/>
      <c r="C14" s="98">
        <v>7020</v>
      </c>
      <c r="D14" s="84" t="s">
        <v>245</v>
      </c>
      <c r="E14" s="125"/>
      <c r="F14" s="121"/>
      <c r="G14" s="149"/>
    </row>
    <row r="15" spans="2:7" s="12" customFormat="1" ht="11.25">
      <c r="B15" s="82"/>
      <c r="C15" s="98">
        <v>7020</v>
      </c>
      <c r="D15" s="84" t="s">
        <v>400</v>
      </c>
      <c r="E15" s="126"/>
      <c r="F15" s="121"/>
      <c r="G15" s="149"/>
    </row>
    <row r="16" spans="1:7" s="12" customFormat="1" ht="11.25">
      <c r="A16" s="80"/>
      <c r="B16" s="91"/>
      <c r="C16" s="98"/>
      <c r="D16" s="81"/>
      <c r="E16" s="109"/>
      <c r="F16" s="121"/>
      <c r="G16" s="149"/>
    </row>
    <row r="17" spans="1:7" s="12" customFormat="1" ht="17.25" customHeight="1">
      <c r="A17" s="85">
        <v>72</v>
      </c>
      <c r="B17" s="91"/>
      <c r="C17" s="98"/>
      <c r="D17" s="321" t="s">
        <v>133</v>
      </c>
      <c r="E17" s="321"/>
      <c r="F17" s="321"/>
      <c r="G17" s="115">
        <f>F18+F23+F27+F29+F32</f>
        <v>0</v>
      </c>
    </row>
    <row r="18" spans="1:7" s="12" customFormat="1" ht="11.25">
      <c r="A18" s="85"/>
      <c r="B18" s="95">
        <v>720</v>
      </c>
      <c r="C18" s="98"/>
      <c r="D18" s="94" t="s">
        <v>210</v>
      </c>
      <c r="E18" s="112"/>
      <c r="F18" s="119">
        <f>SUM(E19:E22)</f>
        <v>0</v>
      </c>
      <c r="G18" s="149"/>
    </row>
    <row r="19" spans="2:7" s="12" customFormat="1" ht="11.25">
      <c r="B19" s="91"/>
      <c r="C19" s="82">
        <v>7200</v>
      </c>
      <c r="D19" s="83" t="s">
        <v>129</v>
      </c>
      <c r="E19" s="127"/>
      <c r="F19" s="121"/>
      <c r="G19" s="149"/>
    </row>
    <row r="20" spans="2:7" s="12" customFormat="1" ht="11.25">
      <c r="B20" s="91"/>
      <c r="C20" s="82">
        <v>7201</v>
      </c>
      <c r="D20" s="83" t="s">
        <v>130</v>
      </c>
      <c r="E20" s="128"/>
      <c r="F20" s="121"/>
      <c r="G20" s="149"/>
    </row>
    <row r="21" spans="2:7" s="12" customFormat="1" ht="11.25">
      <c r="B21" s="91"/>
      <c r="C21" s="82">
        <v>7202</v>
      </c>
      <c r="D21" s="83" t="s">
        <v>139</v>
      </c>
      <c r="E21" s="128"/>
      <c r="F21" s="121"/>
      <c r="G21" s="149"/>
    </row>
    <row r="22" spans="2:7" s="12" customFormat="1" ht="11.25">
      <c r="B22" s="91"/>
      <c r="C22" s="82">
        <v>7203</v>
      </c>
      <c r="D22" s="88" t="s">
        <v>247</v>
      </c>
      <c r="E22" s="128"/>
      <c r="F22" s="121"/>
      <c r="G22" s="149"/>
    </row>
    <row r="23" spans="2:7" s="12" customFormat="1" ht="11.25">
      <c r="B23" s="96">
        <v>721</v>
      </c>
      <c r="C23" s="98"/>
      <c r="D23" s="93" t="s">
        <v>204</v>
      </c>
      <c r="E23" s="109"/>
      <c r="F23" s="119">
        <f>SUM(E24:E26)</f>
        <v>0</v>
      </c>
      <c r="G23" s="149"/>
    </row>
    <row r="24" spans="2:7" s="12" customFormat="1" ht="11.25">
      <c r="B24" s="82"/>
      <c r="C24" s="98">
        <v>7210</v>
      </c>
      <c r="D24" s="88" t="s">
        <v>212</v>
      </c>
      <c r="E24" s="127"/>
      <c r="F24" s="121"/>
      <c r="G24" s="149"/>
    </row>
    <row r="25" spans="2:7" s="12" customFormat="1" ht="11.25">
      <c r="B25" s="82"/>
      <c r="C25" s="98">
        <v>7211</v>
      </c>
      <c r="D25" s="88" t="s">
        <v>213</v>
      </c>
      <c r="E25" s="128"/>
      <c r="F25" s="121"/>
      <c r="G25" s="149"/>
    </row>
    <row r="26" spans="2:7" s="12" customFormat="1" ht="11.25">
      <c r="B26" s="82"/>
      <c r="C26" s="98">
        <v>7212</v>
      </c>
      <c r="D26" s="88" t="s">
        <v>220</v>
      </c>
      <c r="E26" s="128"/>
      <c r="F26" s="121"/>
      <c r="G26" s="149"/>
    </row>
    <row r="27" spans="2:7" s="12" customFormat="1" ht="11.25">
      <c r="B27" s="96">
        <v>722</v>
      </c>
      <c r="C27" s="98"/>
      <c r="D27" s="93" t="s">
        <v>131</v>
      </c>
      <c r="E27" s="109"/>
      <c r="F27" s="119">
        <f>SUM(E28)</f>
        <v>0</v>
      </c>
      <c r="G27" s="149"/>
    </row>
    <row r="28" spans="2:7" s="12" customFormat="1" ht="11.25">
      <c r="B28" s="96"/>
      <c r="C28" s="98">
        <v>7220</v>
      </c>
      <c r="D28" s="88" t="s">
        <v>250</v>
      </c>
      <c r="E28" s="251"/>
      <c r="F28" s="121"/>
      <c r="G28" s="149"/>
    </row>
    <row r="29" spans="2:7" s="12" customFormat="1" ht="11.25">
      <c r="B29" s="96">
        <v>723</v>
      </c>
      <c r="C29" s="98"/>
      <c r="D29" s="93" t="s">
        <v>132</v>
      </c>
      <c r="E29" s="383"/>
      <c r="F29" s="119">
        <f>SUM(E30:E31)</f>
        <v>0</v>
      </c>
      <c r="G29" s="149"/>
    </row>
    <row r="30" spans="2:7" s="12" customFormat="1" ht="11.25">
      <c r="B30" s="96"/>
      <c r="C30" s="98">
        <v>7230</v>
      </c>
      <c r="D30" s="88" t="s">
        <v>218</v>
      </c>
      <c r="E30" s="127"/>
      <c r="F30" s="121"/>
      <c r="G30" s="149"/>
    </row>
    <row r="31" spans="2:7" s="12" customFormat="1" ht="11.25">
      <c r="B31" s="96"/>
      <c r="C31" s="98">
        <v>7231</v>
      </c>
      <c r="D31" s="88" t="s">
        <v>219</v>
      </c>
      <c r="E31" s="128"/>
      <c r="F31" s="121"/>
      <c r="G31" s="149"/>
    </row>
    <row r="32" spans="2:7" s="12" customFormat="1" ht="11.25">
      <c r="B32" s="96">
        <v>724</v>
      </c>
      <c r="C32" s="98"/>
      <c r="D32" s="93" t="s">
        <v>209</v>
      </c>
      <c r="E32" s="109"/>
      <c r="F32" s="119">
        <f>SUM(E33:E35)</f>
        <v>0</v>
      </c>
      <c r="G32" s="149"/>
    </row>
    <row r="33" spans="2:7" s="12" customFormat="1" ht="11.25">
      <c r="B33" s="91"/>
      <c r="C33" s="82">
        <v>7240</v>
      </c>
      <c r="D33" s="84" t="s">
        <v>217</v>
      </c>
      <c r="E33" s="125"/>
      <c r="F33" s="121"/>
      <c r="G33" s="149"/>
    </row>
    <row r="34" spans="2:7" s="12" customFormat="1" ht="11.25">
      <c r="B34" s="91"/>
      <c r="C34" s="82">
        <v>7241</v>
      </c>
      <c r="D34" s="84" t="s">
        <v>20</v>
      </c>
      <c r="E34" s="126"/>
      <c r="F34" s="121"/>
      <c r="G34" s="149"/>
    </row>
    <row r="35" spans="2:7" s="12" customFormat="1" ht="11.25">
      <c r="B35" s="91"/>
      <c r="C35" s="82">
        <v>7242</v>
      </c>
      <c r="D35" s="84" t="s">
        <v>21</v>
      </c>
      <c r="E35" s="126"/>
      <c r="F35" s="121"/>
      <c r="G35" s="149"/>
    </row>
    <row r="36" spans="1:7" s="12" customFormat="1" ht="11.25">
      <c r="A36" s="90"/>
      <c r="B36" s="91"/>
      <c r="C36" s="98"/>
      <c r="D36" s="83"/>
      <c r="E36" s="109"/>
      <c r="F36" s="121"/>
      <c r="G36" s="149"/>
    </row>
    <row r="37" spans="1:7" s="12" customFormat="1" ht="17.25" customHeight="1">
      <c r="A37" s="85">
        <v>73</v>
      </c>
      <c r="B37" s="91"/>
      <c r="C37" s="98"/>
      <c r="D37" s="321" t="s">
        <v>134</v>
      </c>
      <c r="E37" s="321"/>
      <c r="F37" s="321"/>
      <c r="G37" s="115">
        <f>F38+F41</f>
        <v>0</v>
      </c>
    </row>
    <row r="38" spans="2:7" s="12" customFormat="1" ht="11.25">
      <c r="B38" s="96">
        <v>730</v>
      </c>
      <c r="C38" s="98"/>
      <c r="D38" s="97" t="s">
        <v>135</v>
      </c>
      <c r="E38" s="108"/>
      <c r="F38" s="119">
        <f>SUM(E39:E40)</f>
        <v>0</v>
      </c>
      <c r="G38" s="149"/>
    </row>
    <row r="39" spans="2:7" s="12" customFormat="1" ht="11.25">
      <c r="B39" s="82"/>
      <c r="C39" s="98">
        <v>7300</v>
      </c>
      <c r="D39" s="84" t="s">
        <v>214</v>
      </c>
      <c r="E39" s="125"/>
      <c r="F39" s="121"/>
      <c r="G39" s="149"/>
    </row>
    <row r="40" spans="2:7" s="12" customFormat="1" ht="11.25">
      <c r="B40" s="82"/>
      <c r="C40" s="98">
        <v>7301</v>
      </c>
      <c r="D40" s="84" t="s">
        <v>215</v>
      </c>
      <c r="E40" s="126"/>
      <c r="F40" s="121"/>
      <c r="G40" s="149"/>
    </row>
    <row r="41" spans="2:7" s="12" customFormat="1" ht="11.25">
      <c r="B41" s="96">
        <v>731</v>
      </c>
      <c r="C41" s="98"/>
      <c r="D41" s="97" t="s">
        <v>136</v>
      </c>
      <c r="E41" s="108"/>
      <c r="F41" s="119">
        <f>SUM(E42:E43)</f>
        <v>0</v>
      </c>
      <c r="G41" s="149"/>
    </row>
    <row r="42" spans="1:7" s="12" customFormat="1" ht="11.25">
      <c r="A42" s="80"/>
      <c r="B42" s="91"/>
      <c r="C42" s="98">
        <v>7310</v>
      </c>
      <c r="D42" s="88" t="s">
        <v>216</v>
      </c>
      <c r="E42" s="127"/>
      <c r="F42" s="121"/>
      <c r="G42" s="149"/>
    </row>
    <row r="43" spans="1:7" s="12" customFormat="1" ht="11.25">
      <c r="A43" s="80"/>
      <c r="B43" s="91"/>
      <c r="C43" s="98">
        <v>7311</v>
      </c>
      <c r="D43" s="88" t="s">
        <v>226</v>
      </c>
      <c r="E43" s="128"/>
      <c r="F43" s="121"/>
      <c r="G43" s="149"/>
    </row>
    <row r="44" spans="1:7" s="12" customFormat="1" ht="11.25">
      <c r="A44" s="80"/>
      <c r="B44" s="91"/>
      <c r="C44" s="98"/>
      <c r="D44" s="88"/>
      <c r="E44" s="109"/>
      <c r="F44" s="121"/>
      <c r="G44" s="149"/>
    </row>
    <row r="45" spans="1:7" s="12" customFormat="1" ht="17.25" customHeight="1">
      <c r="A45" s="85">
        <v>74</v>
      </c>
      <c r="B45" s="91"/>
      <c r="C45" s="98"/>
      <c r="D45" s="321" t="s">
        <v>11</v>
      </c>
      <c r="E45" s="321"/>
      <c r="F45" s="321"/>
      <c r="G45" s="115">
        <f>F46+F51</f>
        <v>0</v>
      </c>
    </row>
    <row r="46" spans="2:7" s="12" customFormat="1" ht="11.25">
      <c r="B46" s="96">
        <v>740</v>
      </c>
      <c r="C46" s="98"/>
      <c r="D46" s="97" t="s">
        <v>141</v>
      </c>
      <c r="E46" s="108"/>
      <c r="F46" s="122">
        <f>SUM(E47:E49)</f>
        <v>0</v>
      </c>
      <c r="G46" s="149"/>
    </row>
    <row r="47" spans="2:7" s="12" customFormat="1" ht="11.25">
      <c r="B47" s="96"/>
      <c r="C47" s="98">
        <v>7400</v>
      </c>
      <c r="D47" s="84" t="s">
        <v>227</v>
      </c>
      <c r="E47" s="125"/>
      <c r="F47" s="123"/>
      <c r="G47" s="149"/>
    </row>
    <row r="48" spans="2:7" s="12" customFormat="1" ht="11.25">
      <c r="B48" s="96"/>
      <c r="C48" s="98">
        <v>7401</v>
      </c>
      <c r="D48" s="84" t="s">
        <v>228</v>
      </c>
      <c r="E48" s="126"/>
      <c r="F48" s="123"/>
      <c r="G48" s="149"/>
    </row>
    <row r="49" spans="2:7" s="12" customFormat="1" ht="11.25">
      <c r="B49" s="96"/>
      <c r="C49" s="98">
        <v>7402</v>
      </c>
      <c r="D49" s="84" t="s">
        <v>229</v>
      </c>
      <c r="E49" s="126"/>
      <c r="F49" s="123"/>
      <c r="G49" s="149"/>
    </row>
    <row r="50" spans="2:7" s="12" customFormat="1" ht="11.25">
      <c r="B50" s="96"/>
      <c r="C50" s="98"/>
      <c r="D50" s="97"/>
      <c r="E50" s="108"/>
      <c r="F50" s="123"/>
      <c r="G50" s="149"/>
    </row>
    <row r="51" spans="2:7" s="12" customFormat="1" ht="11.25">
      <c r="B51" s="96">
        <v>741</v>
      </c>
      <c r="C51" s="98"/>
      <c r="D51" s="97" t="s">
        <v>140</v>
      </c>
      <c r="E51" s="108"/>
      <c r="F51" s="122">
        <f>SUM(E52:E54)</f>
        <v>0</v>
      </c>
      <c r="G51" s="149"/>
    </row>
    <row r="52" spans="2:7" s="12" customFormat="1" ht="11.25">
      <c r="B52" s="91"/>
      <c r="C52" s="98">
        <v>7410</v>
      </c>
      <c r="D52" s="91" t="s">
        <v>230</v>
      </c>
      <c r="E52" s="129"/>
      <c r="F52" s="124"/>
      <c r="G52" s="149"/>
    </row>
    <row r="53" spans="2:7" s="12" customFormat="1" ht="11.25">
      <c r="B53" s="91"/>
      <c r="C53" s="98">
        <v>7411</v>
      </c>
      <c r="D53" s="91" t="s">
        <v>231</v>
      </c>
      <c r="E53" s="130"/>
      <c r="F53" s="124"/>
      <c r="G53" s="149"/>
    </row>
    <row r="54" spans="2:7" s="12" customFormat="1" ht="11.25">
      <c r="B54" s="91"/>
      <c r="C54" s="98">
        <v>7412</v>
      </c>
      <c r="D54" s="91" t="s">
        <v>232</v>
      </c>
      <c r="E54" s="130"/>
      <c r="F54" s="124"/>
      <c r="G54" s="149"/>
    </row>
    <row r="55" spans="2:7" s="12" customFormat="1" ht="11.25">
      <c r="B55" s="91"/>
      <c r="C55" s="98"/>
      <c r="E55" s="113"/>
      <c r="F55" s="124"/>
      <c r="G55" s="149"/>
    </row>
    <row r="56" spans="1:7" s="12" customFormat="1" ht="17.25" customHeight="1">
      <c r="A56" s="85">
        <v>75</v>
      </c>
      <c r="B56" s="91"/>
      <c r="C56" s="98"/>
      <c r="D56" s="321" t="s">
        <v>138</v>
      </c>
      <c r="E56" s="321"/>
      <c r="F56" s="321"/>
      <c r="G56" s="115">
        <f>F57+F60</f>
        <v>0</v>
      </c>
    </row>
    <row r="57" spans="2:7" s="12" customFormat="1" ht="11.25">
      <c r="B57" s="96">
        <v>752</v>
      </c>
      <c r="C57" s="98"/>
      <c r="D57" s="93" t="s">
        <v>223</v>
      </c>
      <c r="E57" s="109"/>
      <c r="F57" s="119">
        <f>SUM(E58:E59)</f>
        <v>0</v>
      </c>
      <c r="G57" s="149"/>
    </row>
    <row r="58" spans="2:7" s="12" customFormat="1" ht="11.25">
      <c r="B58" s="96"/>
      <c r="C58" s="98">
        <v>7520</v>
      </c>
      <c r="D58" s="88" t="s">
        <v>224</v>
      </c>
      <c r="E58" s="127"/>
      <c r="F58" s="120"/>
      <c r="G58" s="149"/>
    </row>
    <row r="59" spans="2:7" s="12" customFormat="1" ht="11.25">
      <c r="B59" s="96"/>
      <c r="C59" s="98">
        <v>7521</v>
      </c>
      <c r="D59" s="88" t="s">
        <v>248</v>
      </c>
      <c r="E59" s="128"/>
      <c r="F59" s="120"/>
      <c r="G59" s="149"/>
    </row>
    <row r="60" spans="2:7" s="12" customFormat="1" ht="11.25">
      <c r="B60" s="96">
        <v>759</v>
      </c>
      <c r="C60" s="98"/>
      <c r="D60" s="93" t="s">
        <v>211</v>
      </c>
      <c r="E60" s="109"/>
      <c r="F60" s="119">
        <f>SUM(E61:E62)</f>
        <v>0</v>
      </c>
      <c r="G60" s="149"/>
    </row>
    <row r="61" spans="2:7" s="12" customFormat="1" ht="11.25">
      <c r="B61" s="91"/>
      <c r="C61" s="82">
        <v>7591</v>
      </c>
      <c r="D61" s="83" t="s">
        <v>142</v>
      </c>
      <c r="E61" s="127"/>
      <c r="F61" s="121"/>
      <c r="G61" s="149"/>
    </row>
    <row r="62" spans="2:7" s="12" customFormat="1" ht="11.25">
      <c r="B62" s="91"/>
      <c r="C62" s="82">
        <v>7592</v>
      </c>
      <c r="D62" s="84" t="s">
        <v>225</v>
      </c>
      <c r="E62" s="126"/>
      <c r="F62" s="121"/>
      <c r="G62" s="149"/>
    </row>
    <row r="63" spans="1:7" s="12" customFormat="1" ht="11.25">
      <c r="A63" s="72"/>
      <c r="B63" s="91"/>
      <c r="C63" s="98"/>
      <c r="D63" s="15"/>
      <c r="E63" s="112"/>
      <c r="F63" s="121"/>
      <c r="G63" s="109"/>
    </row>
    <row r="64" spans="1:7" s="12" customFormat="1" ht="17.25" customHeight="1">
      <c r="A64" s="85">
        <v>76</v>
      </c>
      <c r="B64" s="91"/>
      <c r="C64" s="98"/>
      <c r="D64" s="322" t="s">
        <v>143</v>
      </c>
      <c r="E64" s="322"/>
      <c r="F64" s="322"/>
      <c r="G64" s="115">
        <f>F65+F68</f>
        <v>0</v>
      </c>
    </row>
    <row r="65" spans="2:7" s="12" customFormat="1" ht="11.25">
      <c r="B65" s="96">
        <v>760</v>
      </c>
      <c r="C65" s="98"/>
      <c r="D65" s="97" t="s">
        <v>144</v>
      </c>
      <c r="E65" s="108"/>
      <c r="F65" s="122">
        <f>SUM(E66:E67)</f>
        <v>0</v>
      </c>
      <c r="G65" s="149"/>
    </row>
    <row r="66" spans="2:7" s="12" customFormat="1" ht="11.25">
      <c r="B66" s="82"/>
      <c r="C66" s="98">
        <v>7600</v>
      </c>
      <c r="D66" s="84" t="s">
        <v>233</v>
      </c>
      <c r="E66" s="125"/>
      <c r="F66" s="124"/>
      <c r="G66" s="149"/>
    </row>
    <row r="67" spans="2:7" s="12" customFormat="1" ht="11.25">
      <c r="B67" s="82"/>
      <c r="C67" s="98">
        <v>7601</v>
      </c>
      <c r="D67" s="84" t="s">
        <v>234</v>
      </c>
      <c r="E67" s="126"/>
      <c r="F67" s="124"/>
      <c r="G67" s="149"/>
    </row>
    <row r="68" spans="2:7" s="12" customFormat="1" ht="11.25">
      <c r="B68" s="96">
        <v>769</v>
      </c>
      <c r="C68" s="98"/>
      <c r="D68" s="97" t="s">
        <v>145</v>
      </c>
      <c r="E68" s="108"/>
      <c r="F68" s="122">
        <f>SUM(E69:E70)</f>
        <v>0</v>
      </c>
      <c r="G68" s="149"/>
    </row>
    <row r="69" spans="2:7" s="12" customFormat="1" ht="11.25">
      <c r="B69" s="82"/>
      <c r="C69" s="98">
        <v>7690</v>
      </c>
      <c r="D69" s="84" t="s">
        <v>236</v>
      </c>
      <c r="E69" s="125"/>
      <c r="F69" s="124"/>
      <c r="G69" s="149"/>
    </row>
    <row r="70" spans="2:7" s="12" customFormat="1" ht="11.25">
      <c r="B70" s="82"/>
      <c r="C70" s="98">
        <v>7691</v>
      </c>
      <c r="D70" s="84" t="s">
        <v>235</v>
      </c>
      <c r="E70" s="126"/>
      <c r="F70" s="124"/>
      <c r="G70" s="149"/>
    </row>
    <row r="71" spans="1:7" s="12" customFormat="1" ht="11.25">
      <c r="A71" s="90"/>
      <c r="B71" s="91"/>
      <c r="C71" s="98"/>
      <c r="D71" s="84"/>
      <c r="E71" s="108"/>
      <c r="F71" s="124"/>
      <c r="G71" s="149"/>
    </row>
    <row r="72" spans="1:7" s="12" customFormat="1" ht="17.25" customHeight="1">
      <c r="A72" s="85">
        <v>77</v>
      </c>
      <c r="B72" s="91"/>
      <c r="C72" s="98"/>
      <c r="D72" s="16" t="s">
        <v>222</v>
      </c>
      <c r="E72" s="114"/>
      <c r="F72" s="109"/>
      <c r="G72" s="115">
        <f>F73+F75+F79</f>
        <v>0</v>
      </c>
    </row>
    <row r="73" spans="2:7" s="12" customFormat="1" ht="11.25">
      <c r="B73" s="96">
        <v>770</v>
      </c>
      <c r="C73" s="98"/>
      <c r="D73" s="97" t="s">
        <v>146</v>
      </c>
      <c r="E73" s="108"/>
      <c r="F73" s="119">
        <f>SUM(E74)</f>
        <v>0</v>
      </c>
      <c r="G73" s="149"/>
    </row>
    <row r="74" spans="2:7" s="12" customFormat="1" ht="11.25">
      <c r="B74" s="82"/>
      <c r="C74" s="98">
        <v>7700</v>
      </c>
      <c r="D74" s="84" t="s">
        <v>237</v>
      </c>
      <c r="E74" s="125"/>
      <c r="F74" s="121"/>
      <c r="G74" s="149"/>
    </row>
    <row r="75" spans="2:7" s="12" customFormat="1" ht="11.25">
      <c r="B75" s="96">
        <v>771</v>
      </c>
      <c r="C75" s="98"/>
      <c r="D75" s="97" t="s">
        <v>147</v>
      </c>
      <c r="E75" s="108"/>
      <c r="F75" s="119">
        <f>SUM(E76:E78)</f>
        <v>0</v>
      </c>
      <c r="G75" s="149"/>
    </row>
    <row r="76" spans="2:7" s="12" customFormat="1" ht="11.25">
      <c r="B76" s="82"/>
      <c r="C76" s="98">
        <v>7710</v>
      </c>
      <c r="D76" s="84" t="s">
        <v>238</v>
      </c>
      <c r="E76" s="125"/>
      <c r="F76" s="121"/>
      <c r="G76" s="149"/>
    </row>
    <row r="77" spans="2:7" s="12" customFormat="1" ht="11.25">
      <c r="B77" s="82"/>
      <c r="C77" s="98">
        <v>7711</v>
      </c>
      <c r="D77" s="84" t="s">
        <v>239</v>
      </c>
      <c r="E77" s="126"/>
      <c r="F77" s="121"/>
      <c r="G77" s="149"/>
    </row>
    <row r="78" spans="2:7" s="12" customFormat="1" ht="11.25">
      <c r="B78" s="82"/>
      <c r="C78" s="98">
        <v>7712</v>
      </c>
      <c r="D78" s="84" t="s">
        <v>240</v>
      </c>
      <c r="E78" s="126"/>
      <c r="F78" s="121"/>
      <c r="G78" s="149"/>
    </row>
    <row r="79" spans="1:7" s="12" customFormat="1" ht="11.25">
      <c r="A79" s="85"/>
      <c r="B79" s="101">
        <v>778</v>
      </c>
      <c r="C79" s="98"/>
      <c r="D79" s="102" t="s">
        <v>221</v>
      </c>
      <c r="E79" s="114"/>
      <c r="F79" s="119">
        <f>SUM(E80:E81)</f>
        <v>0</v>
      </c>
      <c r="G79" s="149"/>
    </row>
    <row r="80" spans="2:7" s="12" customFormat="1" ht="11.25">
      <c r="B80" s="91"/>
      <c r="C80" s="82">
        <v>7780</v>
      </c>
      <c r="D80" s="84" t="s">
        <v>148</v>
      </c>
      <c r="E80" s="125"/>
      <c r="F80" s="124"/>
      <c r="G80" s="149"/>
    </row>
    <row r="81" spans="2:7" s="12" customFormat="1" ht="11.25">
      <c r="B81" s="91"/>
      <c r="C81" s="82">
        <v>7781</v>
      </c>
      <c r="D81" s="84" t="s">
        <v>149</v>
      </c>
      <c r="E81" s="126"/>
      <c r="F81" s="124"/>
      <c r="G81" s="149"/>
    </row>
    <row r="82" spans="1:7" s="12" customFormat="1" ht="17.25" customHeight="1">
      <c r="A82" s="72"/>
      <c r="B82" s="91"/>
      <c r="C82" s="98"/>
      <c r="D82" s="72"/>
      <c r="E82" s="112"/>
      <c r="F82" s="121"/>
      <c r="G82" s="109"/>
    </row>
    <row r="83" spans="1:7" s="12" customFormat="1" ht="17.25" customHeight="1">
      <c r="A83" s="327"/>
      <c r="B83" s="327"/>
      <c r="C83" s="327"/>
      <c r="D83" s="327"/>
      <c r="E83" s="115"/>
      <c r="F83" s="115" t="s">
        <v>0</v>
      </c>
      <c r="G83" s="115">
        <f>G7+G17+G37+G45+G56+G64+G72</f>
        <v>0</v>
      </c>
    </row>
    <row r="84" spans="1:7" ht="17.25" customHeight="1">
      <c r="A84" s="72"/>
      <c r="F84" s="117"/>
      <c r="G84" s="106"/>
    </row>
    <row r="85" spans="3:7" s="92" customFormat="1" ht="35.25" customHeight="1">
      <c r="C85" s="103" t="s">
        <v>127</v>
      </c>
      <c r="D85" s="328" t="s">
        <v>249</v>
      </c>
      <c r="E85" s="328"/>
      <c r="F85" s="328"/>
      <c r="G85" s="328"/>
    </row>
  </sheetData>
  <sheetProtection password="E8B1" sheet="1" objects="1" scenarios="1"/>
  <mergeCells count="12">
    <mergeCell ref="A83:D83"/>
    <mergeCell ref="D85:G85"/>
    <mergeCell ref="D7:F7"/>
    <mergeCell ref="D17:F17"/>
    <mergeCell ref="D37:F37"/>
    <mergeCell ref="D45:F45"/>
    <mergeCell ref="D56:F56"/>
    <mergeCell ref="D64:F64"/>
    <mergeCell ref="A5:C5"/>
    <mergeCell ref="D3:E3"/>
    <mergeCell ref="A3:C3"/>
    <mergeCell ref="E5:F5"/>
  </mergeCells>
  <printOptions horizontalCentered="1"/>
  <pageMargins left="0.7500000000000001" right="0.7500000000000001" top="1.2200000000000002" bottom="0.33" header="0.17000000000000004" footer="0.08"/>
  <pageSetup fitToHeight="0" fitToWidth="1" horizontalDpi="600" verticalDpi="600" orientation="portrait" paperSize="9" scale="61"/>
  <headerFooter alignWithMargins="0">
    <oddHeader>&amp;L&amp;K000000          &amp;G
DIOCESIS DE CARTAGENA&amp;C&amp;"Arial,Negrita"&amp;12&amp;K000000RENDICION CUENTAS ANUALES
DEL EJERCICIO
HERMANDAD, COFRADÍA O CABILDO&amp;R&amp;K000000&amp;G         
Delegación Diocesana de
Hermandades y Cofradías</oddHeader>
    <oddFooter>&amp;C&amp;F&amp;RPágina &amp;P</oddFooter>
  </headerFooter>
  <ignoredErrors>
    <ignoredError sqref="G71 G75 G38 G41:G42 G57 G46 G51:G52 G61:G63 G68 G73 G65" emptyCellReference="1"/>
  </ignoredErrors>
  <drawing r:id="rId1"/>
  <legacyDrawingHF r:id="rId2"/>
</worksheet>
</file>

<file path=xl/worksheets/sheet5.xml><?xml version="1.0" encoding="utf-8"?>
<worksheet xmlns="http://schemas.openxmlformats.org/spreadsheetml/2006/main" xmlns:r="http://schemas.openxmlformats.org/officeDocument/2006/relationships">
  <sheetPr codeName="Hoja3">
    <pageSetUpPr fitToPage="1"/>
  </sheetPr>
  <dimension ref="A1:G132"/>
  <sheetViews>
    <sheetView showGridLines="0" zoomScalePageLayoutView="0" workbookViewId="0" topLeftCell="B3">
      <selection activeCell="G3" sqref="G3"/>
    </sheetView>
  </sheetViews>
  <sheetFormatPr defaultColWidth="11.421875" defaultRowHeight="12.75"/>
  <cols>
    <col min="1" max="1" width="4.421875" style="131" customWidth="1"/>
    <col min="2" max="2" width="5.28125" style="131" customWidth="1"/>
    <col min="3" max="3" width="6.421875" style="142" customWidth="1"/>
    <col min="4" max="4" width="66.7109375" style="12" customWidth="1"/>
    <col min="5" max="6" width="16.00390625" style="105" customWidth="1"/>
    <col min="7" max="7" width="16.00390625" style="150" customWidth="1"/>
    <col min="8" max="16384" width="11.421875" style="12" customWidth="1"/>
  </cols>
  <sheetData>
    <row r="1" ht="19.5">
      <c r="D1" s="170" t="s">
        <v>311</v>
      </c>
    </row>
    <row r="3" spans="1:7" s="22" customFormat="1" ht="16.5" customHeight="1">
      <c r="A3" s="325" t="s">
        <v>251</v>
      </c>
      <c r="B3" s="325"/>
      <c r="C3" s="325"/>
      <c r="D3" s="331"/>
      <c r="E3" s="331"/>
      <c r="F3" s="146" t="s">
        <v>252</v>
      </c>
      <c r="G3" s="159"/>
    </row>
    <row r="5" spans="1:7" s="19" customFormat="1" ht="11.25">
      <c r="A5" s="333" t="s">
        <v>255</v>
      </c>
      <c r="B5" s="333"/>
      <c r="C5" s="333"/>
      <c r="D5" s="140" t="s">
        <v>256</v>
      </c>
      <c r="E5" s="332" t="s">
        <v>207</v>
      </c>
      <c r="F5" s="332"/>
      <c r="G5" s="148" t="s">
        <v>254</v>
      </c>
    </row>
    <row r="6" spans="3:7" s="19" customFormat="1" ht="11.25">
      <c r="C6" s="143"/>
      <c r="D6" s="32"/>
      <c r="E6" s="147"/>
      <c r="F6" s="147"/>
      <c r="G6" s="147"/>
    </row>
    <row r="7" spans="1:7" s="19" customFormat="1" ht="11.25">
      <c r="A7" s="99">
        <v>60</v>
      </c>
      <c r="C7" s="98"/>
      <c r="D7" s="322" t="s">
        <v>265</v>
      </c>
      <c r="E7" s="322"/>
      <c r="F7" s="322"/>
      <c r="G7" s="115">
        <f>F8+F10+F12+F14</f>
        <v>0</v>
      </c>
    </row>
    <row r="8" spans="2:7" ht="11.25">
      <c r="B8" s="136">
        <v>600</v>
      </c>
      <c r="D8" s="93" t="s">
        <v>35</v>
      </c>
      <c r="E8" s="110"/>
      <c r="F8" s="153">
        <f>SUM(E9)</f>
        <v>0</v>
      </c>
      <c r="G8" s="149"/>
    </row>
    <row r="9" spans="1:7" s="91" customFormat="1" ht="10.5">
      <c r="A9" s="98"/>
      <c r="B9" s="134"/>
      <c r="C9" s="142">
        <v>6000</v>
      </c>
      <c r="D9" s="88" t="s">
        <v>264</v>
      </c>
      <c r="E9" s="127"/>
      <c r="F9" s="120"/>
      <c r="G9" s="149"/>
    </row>
    <row r="10" spans="2:7" ht="11.25">
      <c r="B10" s="136">
        <v>601</v>
      </c>
      <c r="D10" s="93" t="s">
        <v>266</v>
      </c>
      <c r="E10" s="109"/>
      <c r="F10" s="153">
        <f>SUM(E11)</f>
        <v>0</v>
      </c>
      <c r="G10" s="149"/>
    </row>
    <row r="11" spans="2:7" ht="11.25">
      <c r="B11" s="134"/>
      <c r="C11" s="142">
        <v>6010</v>
      </c>
      <c r="D11" s="88" t="s">
        <v>267</v>
      </c>
      <c r="E11" s="127"/>
      <c r="F11" s="120"/>
      <c r="G11" s="149"/>
    </row>
    <row r="12" spans="2:7" ht="11.25">
      <c r="B12" s="136">
        <v>602</v>
      </c>
      <c r="D12" s="93" t="s">
        <v>151</v>
      </c>
      <c r="E12" s="110"/>
      <c r="F12" s="153">
        <f>SUM(E13)</f>
        <v>0</v>
      </c>
      <c r="G12" s="149"/>
    </row>
    <row r="13" spans="2:7" ht="11.25">
      <c r="B13" s="134"/>
      <c r="C13" s="142">
        <v>6020</v>
      </c>
      <c r="D13" s="88" t="s">
        <v>268</v>
      </c>
      <c r="E13" s="127"/>
      <c r="F13" s="120"/>
      <c r="G13" s="149"/>
    </row>
    <row r="14" spans="2:7" ht="11.25">
      <c r="B14" s="136">
        <v>607</v>
      </c>
      <c r="D14" s="93" t="s">
        <v>269</v>
      </c>
      <c r="E14" s="110"/>
      <c r="F14" s="153">
        <f>SUM(E15)</f>
        <v>0</v>
      </c>
      <c r="G14" s="149"/>
    </row>
    <row r="15" spans="1:7" s="91" customFormat="1" ht="10.5">
      <c r="A15" s="98"/>
      <c r="B15" s="134"/>
      <c r="C15" s="142">
        <v>6070</v>
      </c>
      <c r="D15" s="88" t="s">
        <v>270</v>
      </c>
      <c r="E15" s="127"/>
      <c r="F15" s="120"/>
      <c r="G15" s="149"/>
    </row>
    <row r="16" spans="1:7" s="91" customFormat="1" ht="10.5">
      <c r="A16" s="98"/>
      <c r="B16" s="134"/>
      <c r="C16" s="142"/>
      <c r="D16" s="88"/>
      <c r="E16" s="109"/>
      <c r="F16" s="120"/>
      <c r="G16" s="149"/>
    </row>
    <row r="17" spans="1:7" ht="11.25">
      <c r="A17" s="99">
        <v>61</v>
      </c>
      <c r="D17" s="322" t="s">
        <v>152</v>
      </c>
      <c r="E17" s="322"/>
      <c r="F17" s="322"/>
      <c r="G17" s="115">
        <f>F18-F20</f>
        <v>0</v>
      </c>
    </row>
    <row r="18" spans="2:7" ht="11.25">
      <c r="B18" s="136">
        <v>610</v>
      </c>
      <c r="D18" s="93" t="s">
        <v>153</v>
      </c>
      <c r="E18" s="109"/>
      <c r="F18" s="153">
        <f>SUM(E19)</f>
        <v>0</v>
      </c>
      <c r="G18" s="120"/>
    </row>
    <row r="19" spans="2:7" ht="11.25">
      <c r="B19" s="134"/>
      <c r="C19" s="142">
        <v>6100</v>
      </c>
      <c r="D19" s="88" t="s">
        <v>271</v>
      </c>
      <c r="E19" s="127"/>
      <c r="F19" s="121"/>
      <c r="G19" s="120"/>
    </row>
    <row r="20" spans="2:7" ht="11.25">
      <c r="B20" s="136">
        <v>610</v>
      </c>
      <c r="D20" s="93" t="s">
        <v>154</v>
      </c>
      <c r="E20" s="109"/>
      <c r="F20" s="153">
        <f>SUM(E21)</f>
        <v>0</v>
      </c>
      <c r="G20" s="120"/>
    </row>
    <row r="21" spans="1:7" s="91" customFormat="1" ht="10.5">
      <c r="A21" s="98"/>
      <c r="B21" s="134"/>
      <c r="C21" s="142">
        <v>6100</v>
      </c>
      <c r="D21" s="88" t="s">
        <v>272</v>
      </c>
      <c r="E21" s="127"/>
      <c r="F21" s="121"/>
      <c r="G21" s="120"/>
    </row>
    <row r="22" spans="2:7" ht="11.25">
      <c r="B22" s="136"/>
      <c r="D22" s="93"/>
      <c r="E22" s="110"/>
      <c r="F22" s="158"/>
      <c r="G22" s="120"/>
    </row>
    <row r="23" spans="1:7" ht="11.25">
      <c r="A23" s="19">
        <v>62</v>
      </c>
      <c r="B23" s="134"/>
      <c r="D23" s="330" t="s">
        <v>253</v>
      </c>
      <c r="E23" s="330"/>
      <c r="F23" s="330"/>
      <c r="G23" s="115">
        <f>F24+F28+F33+F36+F38+F42+F44+F47+F52</f>
        <v>0</v>
      </c>
    </row>
    <row r="24" spans="2:7" ht="11.25">
      <c r="B24" s="96">
        <v>621</v>
      </c>
      <c r="D24" s="102" t="s">
        <v>155</v>
      </c>
      <c r="E24" s="114"/>
      <c r="F24" s="153">
        <f>SUM(E25:E27)</f>
        <v>0</v>
      </c>
      <c r="G24" s="271"/>
    </row>
    <row r="25" spans="2:7" ht="11.25">
      <c r="B25" s="134"/>
      <c r="C25" s="134">
        <v>6210</v>
      </c>
      <c r="D25" s="88" t="s">
        <v>156</v>
      </c>
      <c r="E25" s="127"/>
      <c r="F25" s="121"/>
      <c r="G25" s="120"/>
    </row>
    <row r="26" spans="2:7" ht="11.25">
      <c r="B26" s="134"/>
      <c r="C26" s="134">
        <v>6211</v>
      </c>
      <c r="D26" s="88" t="s">
        <v>159</v>
      </c>
      <c r="E26" s="128"/>
      <c r="F26" s="121"/>
      <c r="G26" s="120"/>
    </row>
    <row r="27" spans="2:7" ht="11.25">
      <c r="B27" s="134"/>
      <c r="C27" s="134">
        <v>6212</v>
      </c>
      <c r="D27" s="88" t="s">
        <v>259</v>
      </c>
      <c r="E27" s="128"/>
      <c r="F27" s="121"/>
      <c r="G27" s="120"/>
    </row>
    <row r="28" spans="2:7" ht="11.25">
      <c r="B28" s="136">
        <v>622</v>
      </c>
      <c r="D28" s="138" t="s">
        <v>157</v>
      </c>
      <c r="E28" s="112"/>
      <c r="F28" s="153">
        <f>SUM(E29:E32)</f>
        <v>0</v>
      </c>
      <c r="G28" s="120"/>
    </row>
    <row r="29" spans="2:7" ht="11.25">
      <c r="B29" s="134"/>
      <c r="C29" s="134">
        <v>6220</v>
      </c>
      <c r="D29" s="88" t="s">
        <v>260</v>
      </c>
      <c r="E29" s="127"/>
      <c r="F29" s="121"/>
      <c r="G29" s="120"/>
    </row>
    <row r="30" spans="2:7" ht="11.25">
      <c r="B30" s="134"/>
      <c r="C30" s="134">
        <v>6221</v>
      </c>
      <c r="D30" s="88" t="s">
        <v>158</v>
      </c>
      <c r="E30" s="128"/>
      <c r="F30" s="121"/>
      <c r="G30" s="120"/>
    </row>
    <row r="31" spans="2:7" ht="11.25">
      <c r="B31" s="134"/>
      <c r="C31" s="134">
        <v>6222</v>
      </c>
      <c r="D31" s="88" t="s">
        <v>261</v>
      </c>
      <c r="E31" s="128"/>
      <c r="F31" s="121"/>
      <c r="G31" s="120"/>
    </row>
    <row r="32" spans="2:7" ht="11.25">
      <c r="B32" s="134"/>
      <c r="C32" s="134">
        <v>6223</v>
      </c>
      <c r="D32" s="88" t="s">
        <v>292</v>
      </c>
      <c r="E32" s="128"/>
      <c r="F32" s="121"/>
      <c r="G32" s="120"/>
    </row>
    <row r="33" spans="2:7" ht="11.25">
      <c r="B33" s="136">
        <v>623</v>
      </c>
      <c r="D33" s="93" t="s">
        <v>160</v>
      </c>
      <c r="E33" s="112"/>
      <c r="F33" s="153">
        <f>SUM(E34:E35)</f>
        <v>0</v>
      </c>
      <c r="G33" s="120"/>
    </row>
    <row r="34" spans="2:7" ht="11.25">
      <c r="B34" s="134"/>
      <c r="C34" s="142">
        <v>6230</v>
      </c>
      <c r="D34" s="88" t="s">
        <v>262</v>
      </c>
      <c r="E34" s="127"/>
      <c r="F34" s="121"/>
      <c r="G34" s="120"/>
    </row>
    <row r="35" spans="2:7" ht="11.25">
      <c r="B35" s="134"/>
      <c r="C35" s="142">
        <v>6231</v>
      </c>
      <c r="D35" s="88" t="s">
        <v>263</v>
      </c>
      <c r="E35" s="128"/>
      <c r="F35" s="121"/>
      <c r="G35" s="120"/>
    </row>
    <row r="36" spans="2:7" ht="11.25">
      <c r="B36" s="136">
        <v>624</v>
      </c>
      <c r="D36" s="93" t="s">
        <v>161</v>
      </c>
      <c r="E36" s="112"/>
      <c r="F36" s="153">
        <f>SUM(E37)</f>
        <v>0</v>
      </c>
      <c r="G36" s="120"/>
    </row>
    <row r="37" spans="2:7" ht="11.25">
      <c r="B37" s="134"/>
      <c r="C37" s="142">
        <v>6240</v>
      </c>
      <c r="D37" s="88" t="s">
        <v>273</v>
      </c>
      <c r="E37" s="127"/>
      <c r="F37" s="120"/>
      <c r="G37" s="120"/>
    </row>
    <row r="38" spans="2:7" ht="11.25">
      <c r="B38" s="136">
        <v>625</v>
      </c>
      <c r="D38" s="138" t="s">
        <v>162</v>
      </c>
      <c r="E38" s="112"/>
      <c r="F38" s="153">
        <f>SUM(E39:E41)</f>
        <v>0</v>
      </c>
      <c r="G38" s="120"/>
    </row>
    <row r="39" spans="2:7" ht="11.25">
      <c r="B39" s="134"/>
      <c r="C39" s="134">
        <v>6250</v>
      </c>
      <c r="D39" s="88" t="s">
        <v>274</v>
      </c>
      <c r="E39" s="127"/>
      <c r="F39" s="121"/>
      <c r="G39" s="120"/>
    </row>
    <row r="40" spans="2:7" ht="11.25">
      <c r="B40" s="134"/>
      <c r="C40" s="134">
        <v>6251</v>
      </c>
      <c r="D40" s="88" t="s">
        <v>275</v>
      </c>
      <c r="E40" s="128"/>
      <c r="F40" s="121"/>
      <c r="G40" s="120"/>
    </row>
    <row r="41" spans="2:7" ht="11.25">
      <c r="B41" s="82"/>
      <c r="C41" s="82">
        <v>6251</v>
      </c>
      <c r="D41" s="88" t="s">
        <v>276</v>
      </c>
      <c r="E41" s="128"/>
      <c r="F41" s="121"/>
      <c r="G41" s="271"/>
    </row>
    <row r="42" spans="2:7" ht="11.25">
      <c r="B42" s="136">
        <v>626</v>
      </c>
      <c r="D42" s="93" t="s">
        <v>163</v>
      </c>
      <c r="E42" s="112"/>
      <c r="F42" s="153">
        <f>SUM(E43)</f>
        <v>0</v>
      </c>
      <c r="G42" s="120"/>
    </row>
    <row r="43" spans="2:7" ht="11.25">
      <c r="B43" s="134"/>
      <c r="C43" s="142">
        <v>6260</v>
      </c>
      <c r="D43" s="88" t="s">
        <v>277</v>
      </c>
      <c r="E43" s="127"/>
      <c r="F43" s="120"/>
      <c r="G43" s="120"/>
    </row>
    <row r="44" spans="2:7" ht="11.25">
      <c r="B44" s="96">
        <v>627</v>
      </c>
      <c r="D44" s="102" t="s">
        <v>164</v>
      </c>
      <c r="E44" s="114"/>
      <c r="F44" s="153">
        <f>SUM(E45:E46)</f>
        <v>0</v>
      </c>
      <c r="G44" s="120"/>
    </row>
    <row r="45" spans="2:7" ht="11.25">
      <c r="B45" s="134"/>
      <c r="C45" s="134">
        <v>6270</v>
      </c>
      <c r="D45" s="88" t="s">
        <v>172</v>
      </c>
      <c r="E45" s="127"/>
      <c r="F45" s="121"/>
      <c r="G45" s="120"/>
    </row>
    <row r="46" spans="2:7" ht="11.25">
      <c r="B46" s="134"/>
      <c r="C46" s="134">
        <v>6271</v>
      </c>
      <c r="D46" s="88" t="s">
        <v>165</v>
      </c>
      <c r="E46" s="128"/>
      <c r="F46" s="121"/>
      <c r="G46" s="120"/>
    </row>
    <row r="47" spans="2:7" ht="11.25">
      <c r="B47" s="136">
        <v>628</v>
      </c>
      <c r="D47" s="138" t="s">
        <v>166</v>
      </c>
      <c r="E47" s="112"/>
      <c r="F47" s="153">
        <f>SUM(E48:E51)</f>
        <v>0</v>
      </c>
      <c r="G47" s="120"/>
    </row>
    <row r="48" spans="2:7" ht="11.25">
      <c r="B48" s="82"/>
      <c r="C48" s="82">
        <v>6281</v>
      </c>
      <c r="D48" s="132" t="s">
        <v>167</v>
      </c>
      <c r="E48" s="154"/>
      <c r="F48" s="121"/>
      <c r="G48" s="271"/>
    </row>
    <row r="49" spans="2:7" ht="11.25">
      <c r="B49" s="134"/>
      <c r="C49" s="134">
        <v>6282</v>
      </c>
      <c r="D49" s="88" t="s">
        <v>168</v>
      </c>
      <c r="E49" s="128"/>
      <c r="F49" s="121"/>
      <c r="G49" s="120"/>
    </row>
    <row r="50" spans="2:7" ht="11.25">
      <c r="B50" s="134"/>
      <c r="C50" s="134">
        <v>6283</v>
      </c>
      <c r="D50" s="88" t="s">
        <v>169</v>
      </c>
      <c r="E50" s="128"/>
      <c r="F50" s="121"/>
      <c r="G50" s="120"/>
    </row>
    <row r="51" spans="2:7" ht="11.25">
      <c r="B51" s="134"/>
      <c r="C51" s="134">
        <v>6284</v>
      </c>
      <c r="D51" s="88" t="s">
        <v>170</v>
      </c>
      <c r="E51" s="128"/>
      <c r="F51" s="121"/>
      <c r="G51" s="120"/>
    </row>
    <row r="52" spans="2:7" ht="11.25">
      <c r="B52" s="96">
        <v>629</v>
      </c>
      <c r="D52" s="102" t="s">
        <v>171</v>
      </c>
      <c r="E52" s="114"/>
      <c r="F52" s="153">
        <f>SUM(E53:E61)</f>
        <v>0</v>
      </c>
      <c r="G52" s="120"/>
    </row>
    <row r="53" spans="2:7" ht="11.25">
      <c r="B53" s="96"/>
      <c r="C53" s="142">
        <v>6290</v>
      </c>
      <c r="D53" s="132" t="s">
        <v>257</v>
      </c>
      <c r="E53" s="154"/>
      <c r="F53" s="121"/>
      <c r="G53" s="120"/>
    </row>
    <row r="54" spans="2:7" ht="11.25">
      <c r="B54" s="134"/>
      <c r="C54" s="134">
        <v>6291</v>
      </c>
      <c r="D54" s="88" t="s">
        <v>5</v>
      </c>
      <c r="E54" s="128"/>
      <c r="F54" s="121"/>
      <c r="G54" s="120"/>
    </row>
    <row r="55" spans="2:7" ht="11.25">
      <c r="B55" s="134"/>
      <c r="C55" s="134">
        <v>6292</v>
      </c>
      <c r="D55" s="88" t="s">
        <v>6</v>
      </c>
      <c r="E55" s="128"/>
      <c r="F55" s="121"/>
      <c r="G55" s="120"/>
    </row>
    <row r="56" spans="2:7" ht="11.25">
      <c r="B56" s="134"/>
      <c r="C56" s="134">
        <v>6293</v>
      </c>
      <c r="D56" s="88" t="s">
        <v>173</v>
      </c>
      <c r="E56" s="128"/>
      <c r="F56" s="121"/>
      <c r="G56" s="120"/>
    </row>
    <row r="57" spans="2:7" ht="11.25">
      <c r="B57" s="134"/>
      <c r="C57" s="134">
        <v>6294</v>
      </c>
      <c r="D57" s="88" t="s">
        <v>174</v>
      </c>
      <c r="E57" s="128"/>
      <c r="F57" s="121"/>
      <c r="G57" s="120"/>
    </row>
    <row r="58" spans="2:7" ht="11.25">
      <c r="B58" s="134"/>
      <c r="C58" s="134">
        <v>6295</v>
      </c>
      <c r="D58" s="88" t="s">
        <v>175</v>
      </c>
      <c r="E58" s="128"/>
      <c r="F58" s="121"/>
      <c r="G58" s="120"/>
    </row>
    <row r="59" spans="2:7" ht="11.25">
      <c r="B59" s="134"/>
      <c r="C59" s="134">
        <v>6296</v>
      </c>
      <c r="D59" s="88" t="s">
        <v>280</v>
      </c>
      <c r="E59" s="128"/>
      <c r="F59" s="121"/>
      <c r="G59" s="120"/>
    </row>
    <row r="60" spans="2:7" ht="11.25">
      <c r="B60" s="134"/>
      <c r="C60" s="134">
        <v>6297</v>
      </c>
      <c r="D60" s="88" t="s">
        <v>281</v>
      </c>
      <c r="E60" s="128"/>
      <c r="F60" s="121"/>
      <c r="G60" s="120"/>
    </row>
    <row r="61" spans="2:7" ht="11.25">
      <c r="B61" s="96"/>
      <c r="C61" s="96">
        <v>6298</v>
      </c>
      <c r="D61" s="102" t="s">
        <v>8</v>
      </c>
      <c r="E61" s="156">
        <f>SUM(E62:E67)</f>
        <v>0</v>
      </c>
      <c r="F61" s="121"/>
      <c r="G61" s="120"/>
    </row>
    <row r="62" spans="2:7" ht="11.25">
      <c r="B62" s="134"/>
      <c r="C62" s="134">
        <v>62980</v>
      </c>
      <c r="D62" s="88" t="s">
        <v>37</v>
      </c>
      <c r="E62" s="127"/>
      <c r="F62" s="121"/>
      <c r="G62" s="120"/>
    </row>
    <row r="63" spans="2:7" ht="11.25">
      <c r="B63" s="134"/>
      <c r="C63" s="134">
        <v>62981</v>
      </c>
      <c r="D63" s="88" t="s">
        <v>4</v>
      </c>
      <c r="E63" s="128"/>
      <c r="F63" s="121"/>
      <c r="G63" s="120"/>
    </row>
    <row r="64" spans="2:7" ht="11.25">
      <c r="B64" s="134"/>
      <c r="C64" s="134">
        <v>62982</v>
      </c>
      <c r="D64" s="88" t="s">
        <v>176</v>
      </c>
      <c r="E64" s="128"/>
      <c r="F64" s="121"/>
      <c r="G64" s="120"/>
    </row>
    <row r="65" spans="2:7" ht="11.25">
      <c r="B65" s="134"/>
      <c r="C65" s="134">
        <v>62983</v>
      </c>
      <c r="D65" s="88" t="s">
        <v>177</v>
      </c>
      <c r="E65" s="128"/>
      <c r="F65" s="121"/>
      <c r="G65" s="120"/>
    </row>
    <row r="66" spans="2:7" ht="11.25">
      <c r="B66" s="134"/>
      <c r="C66" s="134">
        <v>62984</v>
      </c>
      <c r="D66" s="133" t="s">
        <v>178</v>
      </c>
      <c r="E66" s="155"/>
      <c r="F66" s="121"/>
      <c r="G66" s="120"/>
    </row>
    <row r="67" spans="2:7" ht="11.25">
      <c r="B67" s="134"/>
      <c r="C67" s="134">
        <v>62985</v>
      </c>
      <c r="D67" s="88" t="s">
        <v>12</v>
      </c>
      <c r="E67" s="128"/>
      <c r="F67" s="121"/>
      <c r="G67" s="120"/>
    </row>
    <row r="68" spans="2:7" ht="11.25">
      <c r="B68" s="134"/>
      <c r="C68" s="134"/>
      <c r="D68" s="88"/>
      <c r="E68" s="109"/>
      <c r="F68" s="121"/>
      <c r="G68" s="120"/>
    </row>
    <row r="69" spans="1:7" ht="11.25">
      <c r="A69" s="99">
        <v>63</v>
      </c>
      <c r="D69" s="322" t="s">
        <v>179</v>
      </c>
      <c r="E69" s="322"/>
      <c r="F69" s="322"/>
      <c r="G69" s="115">
        <f>F70+F72</f>
        <v>0</v>
      </c>
    </row>
    <row r="70" spans="2:7" ht="11.25">
      <c r="B70" s="136">
        <v>630</v>
      </c>
      <c r="D70" s="93" t="s">
        <v>180</v>
      </c>
      <c r="E70" s="109"/>
      <c r="F70" s="153">
        <f>SUM(E71)</f>
        <v>0</v>
      </c>
      <c r="G70" s="120"/>
    </row>
    <row r="71" spans="1:7" s="91" customFormat="1" ht="10.5">
      <c r="A71" s="98"/>
      <c r="B71" s="134"/>
      <c r="C71" s="142">
        <v>6300</v>
      </c>
      <c r="D71" s="88" t="s">
        <v>293</v>
      </c>
      <c r="E71" s="127"/>
      <c r="F71" s="121"/>
      <c r="G71" s="120"/>
    </row>
    <row r="72" spans="2:7" ht="11.25">
      <c r="B72" s="136">
        <v>631</v>
      </c>
      <c r="D72" s="93" t="s">
        <v>181</v>
      </c>
      <c r="E72" s="109"/>
      <c r="F72" s="153">
        <f>SUM(E73:E74)</f>
        <v>0</v>
      </c>
      <c r="G72" s="120"/>
    </row>
    <row r="73" spans="2:7" ht="11.25">
      <c r="B73" s="134"/>
      <c r="C73" s="142">
        <v>6310</v>
      </c>
      <c r="D73" s="88" t="s">
        <v>284</v>
      </c>
      <c r="E73" s="127"/>
      <c r="F73" s="121"/>
      <c r="G73" s="120"/>
    </row>
    <row r="74" spans="2:7" ht="11.25">
      <c r="B74" s="134"/>
      <c r="C74" s="142">
        <v>6311</v>
      </c>
      <c r="D74" s="88" t="s">
        <v>285</v>
      </c>
      <c r="E74" s="128"/>
      <c r="F74" s="121"/>
      <c r="G74" s="120"/>
    </row>
    <row r="75" spans="2:7" ht="11.25">
      <c r="B75" s="134"/>
      <c r="D75" s="88"/>
      <c r="E75" s="109"/>
      <c r="F75" s="121"/>
      <c r="G75" s="120"/>
    </row>
    <row r="76" spans="1:7" ht="11.25">
      <c r="A76" s="99">
        <v>64</v>
      </c>
      <c r="D76" s="322" t="s">
        <v>182</v>
      </c>
      <c r="E76" s="322"/>
      <c r="F76" s="322"/>
      <c r="G76" s="115">
        <f>F77+F79+F81</f>
        <v>0</v>
      </c>
    </row>
    <row r="77" spans="2:7" ht="11.25">
      <c r="B77" s="136">
        <v>640</v>
      </c>
      <c r="D77" s="93" t="s">
        <v>183</v>
      </c>
      <c r="E77" s="109"/>
      <c r="F77" s="153">
        <f>SUM(E78)</f>
        <v>0</v>
      </c>
      <c r="G77" s="149"/>
    </row>
    <row r="78" spans="2:7" ht="11.25">
      <c r="B78" s="134"/>
      <c r="C78" s="142">
        <v>6400</v>
      </c>
      <c r="D78" s="88" t="s">
        <v>278</v>
      </c>
      <c r="E78" s="127"/>
      <c r="F78" s="121"/>
      <c r="G78" s="149"/>
    </row>
    <row r="79" spans="2:7" ht="11.25">
      <c r="B79" s="136">
        <v>642</v>
      </c>
      <c r="D79" s="141" t="s">
        <v>184</v>
      </c>
      <c r="E79" s="149"/>
      <c r="F79" s="153">
        <f>SUM(E80)</f>
        <v>0</v>
      </c>
      <c r="G79" s="149"/>
    </row>
    <row r="80" spans="2:7" ht="11.25">
      <c r="B80" s="134"/>
      <c r="C80" s="142">
        <v>6420</v>
      </c>
      <c r="D80" s="133" t="s">
        <v>279</v>
      </c>
      <c r="E80" s="157"/>
      <c r="F80" s="121"/>
      <c r="G80" s="149"/>
    </row>
    <row r="81" spans="2:7" ht="11.25">
      <c r="B81" s="136">
        <v>649</v>
      </c>
      <c r="D81" s="141" t="s">
        <v>186</v>
      </c>
      <c r="E81" s="149"/>
      <c r="F81" s="153">
        <f>SUM(E82:E83)</f>
        <v>0</v>
      </c>
      <c r="G81" s="149"/>
    </row>
    <row r="82" spans="1:7" s="91" customFormat="1" ht="10.5">
      <c r="A82" s="98"/>
      <c r="B82" s="134"/>
      <c r="C82" s="142">
        <v>6490</v>
      </c>
      <c r="D82" s="133" t="s">
        <v>282</v>
      </c>
      <c r="E82" s="157"/>
      <c r="F82" s="121"/>
      <c r="G82" s="149"/>
    </row>
    <row r="83" spans="1:7" s="91" customFormat="1" ht="10.5">
      <c r="A83" s="98"/>
      <c r="B83" s="134"/>
      <c r="C83" s="142">
        <v>6491</v>
      </c>
      <c r="D83" s="133" t="s">
        <v>283</v>
      </c>
      <c r="E83" s="155"/>
      <c r="F83" s="121"/>
      <c r="G83" s="149"/>
    </row>
    <row r="84" spans="1:7" s="91" customFormat="1" ht="10.5">
      <c r="A84" s="98"/>
      <c r="B84" s="134"/>
      <c r="C84" s="142"/>
      <c r="D84" s="133"/>
      <c r="E84" s="149"/>
      <c r="F84" s="121"/>
      <c r="G84" s="149"/>
    </row>
    <row r="85" spans="1:7" ht="11.25">
      <c r="A85" s="99">
        <v>65</v>
      </c>
      <c r="D85" s="322" t="s">
        <v>185</v>
      </c>
      <c r="E85" s="322"/>
      <c r="F85" s="322"/>
      <c r="G85" s="115">
        <f>F86+F91+F95+F97+F99+F101</f>
        <v>0</v>
      </c>
    </row>
    <row r="86" spans="1:7" s="91" customFormat="1" ht="10.5">
      <c r="A86" s="96"/>
      <c r="B86" s="101">
        <v>650</v>
      </c>
      <c r="C86" s="142"/>
      <c r="D86" s="102" t="s">
        <v>81</v>
      </c>
      <c r="E86" s="114"/>
      <c r="F86" s="160">
        <f>SUM(E87:E90)</f>
        <v>0</v>
      </c>
      <c r="G86" s="149"/>
    </row>
    <row r="87" spans="2:7" ht="11.25">
      <c r="B87" s="19"/>
      <c r="C87" s="134">
        <v>6501</v>
      </c>
      <c r="D87" s="88" t="s">
        <v>187</v>
      </c>
      <c r="E87" s="127"/>
      <c r="F87" s="121"/>
      <c r="G87" s="149"/>
    </row>
    <row r="88" spans="2:7" ht="11.25">
      <c r="B88" s="19"/>
      <c r="C88" s="134">
        <v>6502</v>
      </c>
      <c r="D88" s="88" t="s">
        <v>188</v>
      </c>
      <c r="E88" s="128"/>
      <c r="F88" s="121"/>
      <c r="G88" s="149"/>
    </row>
    <row r="89" spans="2:7" ht="11.25">
      <c r="B89" s="19"/>
      <c r="C89" s="134">
        <v>6503</v>
      </c>
      <c r="D89" s="88" t="s">
        <v>189</v>
      </c>
      <c r="E89" s="128"/>
      <c r="F89" s="121"/>
      <c r="G89" s="149"/>
    </row>
    <row r="90" spans="2:7" ht="11.25">
      <c r="B90" s="19"/>
      <c r="C90" s="134">
        <v>6504</v>
      </c>
      <c r="D90" s="88" t="s">
        <v>190</v>
      </c>
      <c r="E90" s="128"/>
      <c r="F90" s="121"/>
      <c r="G90" s="149"/>
    </row>
    <row r="91" spans="2:7" ht="11.25">
      <c r="B91" s="19">
        <v>651</v>
      </c>
      <c r="C91" s="134"/>
      <c r="D91" s="93" t="s">
        <v>82</v>
      </c>
      <c r="E91" s="109"/>
      <c r="F91" s="153">
        <f>SUM(E92:E93)</f>
        <v>0</v>
      </c>
      <c r="G91" s="149"/>
    </row>
    <row r="92" spans="2:7" ht="11.25">
      <c r="B92" s="19"/>
      <c r="C92" s="134">
        <v>6511</v>
      </c>
      <c r="D92" s="88" t="s">
        <v>191</v>
      </c>
      <c r="E92" s="127"/>
      <c r="F92" s="121"/>
      <c r="G92" s="149"/>
    </row>
    <row r="93" spans="2:7" ht="11.25">
      <c r="B93" s="19"/>
      <c r="C93" s="134">
        <v>6512</v>
      </c>
      <c r="D93" s="88" t="s">
        <v>294</v>
      </c>
      <c r="E93" s="128"/>
      <c r="F93" s="121"/>
      <c r="G93" s="149"/>
    </row>
    <row r="94" spans="2:7" ht="11.25">
      <c r="B94" s="19"/>
      <c r="C94" s="134"/>
      <c r="D94" s="88"/>
      <c r="E94" s="109"/>
      <c r="F94" s="121"/>
      <c r="G94" s="149"/>
    </row>
    <row r="95" spans="2:7" ht="11.25">
      <c r="B95" s="136">
        <v>653</v>
      </c>
      <c r="D95" s="93" t="s">
        <v>192</v>
      </c>
      <c r="E95" s="109"/>
      <c r="F95" s="153">
        <f>SUM(E96)</f>
        <v>0</v>
      </c>
      <c r="G95" s="149"/>
    </row>
    <row r="96" spans="1:7" s="91" customFormat="1" ht="10.5">
      <c r="A96" s="98"/>
      <c r="B96" s="134"/>
      <c r="C96" s="142">
        <v>6530</v>
      </c>
      <c r="D96" s="88" t="s">
        <v>286</v>
      </c>
      <c r="E96" s="127"/>
      <c r="F96" s="121"/>
      <c r="G96" s="149"/>
    </row>
    <row r="97" spans="2:7" ht="11.25">
      <c r="B97" s="136">
        <v>654</v>
      </c>
      <c r="D97" s="93" t="s">
        <v>193</v>
      </c>
      <c r="E97" s="109"/>
      <c r="F97" s="153">
        <f>SUM(E98)</f>
        <v>0</v>
      </c>
      <c r="G97" s="149"/>
    </row>
    <row r="98" spans="1:7" s="91" customFormat="1" ht="10.5">
      <c r="A98" s="98"/>
      <c r="B98" s="134"/>
      <c r="C98" s="142">
        <v>6540</v>
      </c>
      <c r="D98" s="88" t="s">
        <v>193</v>
      </c>
      <c r="E98" s="127"/>
      <c r="F98" s="121"/>
      <c r="G98" s="149"/>
    </row>
    <row r="99" spans="2:7" ht="11.25">
      <c r="B99" s="136">
        <v>655</v>
      </c>
      <c r="D99" s="93" t="s">
        <v>194</v>
      </c>
      <c r="E99" s="109"/>
      <c r="F99" s="153">
        <f>SUM(E100)</f>
        <v>0</v>
      </c>
      <c r="G99" s="149"/>
    </row>
    <row r="100" spans="1:7" s="91" customFormat="1" ht="10.5">
      <c r="A100" s="98"/>
      <c r="B100" s="134"/>
      <c r="C100" s="142">
        <v>6550</v>
      </c>
      <c r="D100" s="88" t="s">
        <v>258</v>
      </c>
      <c r="E100" s="127"/>
      <c r="F100" s="121"/>
      <c r="G100" s="149"/>
    </row>
    <row r="101" spans="1:7" s="22" customFormat="1" ht="11.25">
      <c r="A101" s="19"/>
      <c r="B101" s="136">
        <v>659</v>
      </c>
      <c r="C101" s="137"/>
      <c r="D101" s="93" t="s">
        <v>295</v>
      </c>
      <c r="E101" s="112"/>
      <c r="F101" s="153">
        <f>SUM(E102)</f>
        <v>0</v>
      </c>
      <c r="G101" s="151"/>
    </row>
    <row r="102" spans="2:7" ht="11.25">
      <c r="B102" s="134"/>
      <c r="C102" s="142">
        <v>6590</v>
      </c>
      <c r="D102" s="88" t="s">
        <v>296</v>
      </c>
      <c r="E102" s="127"/>
      <c r="F102" s="121"/>
      <c r="G102" s="149"/>
    </row>
    <row r="103" spans="2:7" ht="11.25">
      <c r="B103" s="134"/>
      <c r="D103" s="88"/>
      <c r="E103" s="109"/>
      <c r="F103" s="121"/>
      <c r="G103" s="149"/>
    </row>
    <row r="104" spans="1:7" ht="11.25">
      <c r="A104" s="135">
        <v>66</v>
      </c>
      <c r="D104" s="330" t="s">
        <v>7</v>
      </c>
      <c r="E104" s="330"/>
      <c r="F104" s="330"/>
      <c r="G104" s="115">
        <f>F105+F108</f>
        <v>0</v>
      </c>
    </row>
    <row r="105" spans="1:7" s="95" customFormat="1" ht="10.5">
      <c r="A105" s="136"/>
      <c r="B105" s="101">
        <v>662</v>
      </c>
      <c r="C105" s="142"/>
      <c r="D105" s="93" t="s">
        <v>287</v>
      </c>
      <c r="E105" s="112"/>
      <c r="F105" s="153">
        <f>SUM(E106:E107)</f>
        <v>0</v>
      </c>
      <c r="G105" s="151"/>
    </row>
    <row r="106" spans="3:7" ht="11.25">
      <c r="C106" s="134">
        <v>6623</v>
      </c>
      <c r="D106" s="88" t="s">
        <v>195</v>
      </c>
      <c r="E106" s="127"/>
      <c r="F106" s="121"/>
      <c r="G106" s="149"/>
    </row>
    <row r="107" spans="3:7" ht="11.25">
      <c r="C107" s="134">
        <v>6624</v>
      </c>
      <c r="D107" s="88" t="s">
        <v>288</v>
      </c>
      <c r="E107" s="128"/>
      <c r="F107" s="121"/>
      <c r="G107" s="149"/>
    </row>
    <row r="108" spans="1:7" s="22" customFormat="1" ht="11.25">
      <c r="A108" s="19"/>
      <c r="B108" s="136">
        <v>669</v>
      </c>
      <c r="C108" s="142"/>
      <c r="D108" s="93" t="s">
        <v>196</v>
      </c>
      <c r="E108" s="112"/>
      <c r="F108" s="153">
        <f>SUM(E109)</f>
        <v>0</v>
      </c>
      <c r="G108" s="151"/>
    </row>
    <row r="109" spans="1:7" s="91" customFormat="1" ht="10.5">
      <c r="A109" s="98"/>
      <c r="B109" s="134"/>
      <c r="C109" s="142">
        <v>6690</v>
      </c>
      <c r="D109" s="88" t="s">
        <v>196</v>
      </c>
      <c r="E109" s="127"/>
      <c r="F109" s="121"/>
      <c r="G109" s="149"/>
    </row>
    <row r="110" spans="2:7" ht="11.25">
      <c r="B110" s="134"/>
      <c r="D110" s="88"/>
      <c r="E110" s="109"/>
      <c r="F110" s="121"/>
      <c r="G110" s="149"/>
    </row>
    <row r="111" spans="1:7" ht="11.25">
      <c r="A111" s="135">
        <v>67</v>
      </c>
      <c r="D111" s="321" t="s">
        <v>197</v>
      </c>
      <c r="E111" s="321"/>
      <c r="F111" s="321"/>
      <c r="G111" s="115">
        <f>F112+F114+F116</f>
        <v>0</v>
      </c>
    </row>
    <row r="112" spans="1:7" s="22" customFormat="1" ht="11.25">
      <c r="A112" s="136"/>
      <c r="B112" s="136">
        <v>670</v>
      </c>
      <c r="C112" s="137"/>
      <c r="D112" s="93" t="s">
        <v>198</v>
      </c>
      <c r="E112" s="112"/>
      <c r="F112" s="153">
        <f>SUM(E113)</f>
        <v>0</v>
      </c>
      <c r="G112" s="151"/>
    </row>
    <row r="113" spans="1:7" ht="11.25">
      <c r="A113" s="134"/>
      <c r="B113" s="134"/>
      <c r="C113" s="142">
        <v>6700</v>
      </c>
      <c r="D113" s="88" t="s">
        <v>289</v>
      </c>
      <c r="E113" s="127"/>
      <c r="F113" s="121"/>
      <c r="G113" s="149"/>
    </row>
    <row r="114" spans="1:7" s="22" customFormat="1" ht="11.25">
      <c r="A114" s="136"/>
      <c r="B114" s="136">
        <v>671</v>
      </c>
      <c r="C114" s="137"/>
      <c r="D114" s="93" t="s">
        <v>199</v>
      </c>
      <c r="E114" s="112"/>
      <c r="F114" s="153">
        <f>SUM(E115)</f>
        <v>0</v>
      </c>
      <c r="G114" s="151"/>
    </row>
    <row r="115" spans="1:7" ht="11.25">
      <c r="A115" s="134"/>
      <c r="B115" s="134"/>
      <c r="C115" s="142">
        <v>6710</v>
      </c>
      <c r="D115" s="88" t="s">
        <v>290</v>
      </c>
      <c r="E115" s="127"/>
      <c r="F115" s="121"/>
      <c r="G115" s="149"/>
    </row>
    <row r="116" spans="1:7" s="22" customFormat="1" ht="11.25">
      <c r="A116" s="136"/>
      <c r="B116" s="136">
        <v>678</v>
      </c>
      <c r="C116" s="137"/>
      <c r="D116" s="93" t="s">
        <v>200</v>
      </c>
      <c r="E116" s="112"/>
      <c r="F116" s="153">
        <f>SUM(E117)</f>
        <v>0</v>
      </c>
      <c r="G116" s="151"/>
    </row>
    <row r="117" spans="1:7" ht="11.25">
      <c r="A117" s="134"/>
      <c r="B117" s="134"/>
      <c r="C117" s="142">
        <v>6780</v>
      </c>
      <c r="D117" s="88" t="s">
        <v>291</v>
      </c>
      <c r="E117" s="127"/>
      <c r="F117" s="121"/>
      <c r="G117" s="149"/>
    </row>
    <row r="118" spans="1:7" ht="11.25">
      <c r="A118" s="134"/>
      <c r="B118" s="134"/>
      <c r="D118" s="88"/>
      <c r="E118" s="109"/>
      <c r="F118" s="121"/>
      <c r="G118" s="149"/>
    </row>
    <row r="119" spans="1:7" ht="11.25">
      <c r="A119" s="136">
        <v>68</v>
      </c>
      <c r="D119" s="330" t="s">
        <v>201</v>
      </c>
      <c r="E119" s="330"/>
      <c r="F119" s="330"/>
      <c r="G119" s="115">
        <f>F120+F124</f>
        <v>0</v>
      </c>
    </row>
    <row r="120" spans="1:7" s="22" customFormat="1" ht="11.25">
      <c r="A120" s="19"/>
      <c r="B120" s="136">
        <v>680</v>
      </c>
      <c r="C120" s="137"/>
      <c r="D120" s="93" t="s">
        <v>202</v>
      </c>
      <c r="E120" s="112"/>
      <c r="F120" s="153">
        <f>SUM(E121:E123)</f>
        <v>0</v>
      </c>
      <c r="G120" s="151"/>
    </row>
    <row r="121" spans="2:7" ht="11.25">
      <c r="B121" s="134"/>
      <c r="C121" s="142">
        <v>6803</v>
      </c>
      <c r="D121" s="88" t="s">
        <v>297</v>
      </c>
      <c r="E121" s="127"/>
      <c r="F121" s="121"/>
      <c r="G121" s="149"/>
    </row>
    <row r="122" spans="2:7" ht="11.25">
      <c r="B122" s="134"/>
      <c r="C122" s="142">
        <v>6806</v>
      </c>
      <c r="D122" s="88" t="s">
        <v>298</v>
      </c>
      <c r="E122" s="128"/>
      <c r="F122" s="121"/>
      <c r="G122" s="149"/>
    </row>
    <row r="123" spans="2:7" ht="11.25">
      <c r="B123" s="134"/>
      <c r="C123" s="142">
        <v>6809</v>
      </c>
      <c r="D123" s="88" t="s">
        <v>299</v>
      </c>
      <c r="E123" s="128"/>
      <c r="F123" s="121"/>
      <c r="G123" s="149"/>
    </row>
    <row r="124" spans="1:7" s="22" customFormat="1" ht="11.25">
      <c r="A124" s="19"/>
      <c r="B124" s="136">
        <v>681</v>
      </c>
      <c r="C124" s="137"/>
      <c r="D124" s="93" t="s">
        <v>203</v>
      </c>
      <c r="E124" s="112"/>
      <c r="F124" s="153">
        <f>SUM(E125:E128)</f>
        <v>0</v>
      </c>
      <c r="G124" s="151"/>
    </row>
    <row r="125" spans="2:7" ht="11.25">
      <c r="B125" s="134"/>
      <c r="C125" s="142">
        <v>6811</v>
      </c>
      <c r="D125" s="88" t="s">
        <v>300</v>
      </c>
      <c r="E125" s="127"/>
      <c r="F125" s="121"/>
      <c r="G125" s="149"/>
    </row>
    <row r="126" spans="2:7" ht="11.25">
      <c r="B126" s="134"/>
      <c r="C126" s="142">
        <v>6816</v>
      </c>
      <c r="D126" s="88" t="s">
        <v>301</v>
      </c>
      <c r="E126" s="128"/>
      <c r="F126" s="121"/>
      <c r="G126" s="149"/>
    </row>
    <row r="127" spans="2:7" ht="11.25">
      <c r="B127" s="134"/>
      <c r="C127" s="142">
        <v>6817</v>
      </c>
      <c r="D127" s="88" t="s">
        <v>302</v>
      </c>
      <c r="E127" s="128"/>
      <c r="F127" s="121"/>
      <c r="G127" s="149"/>
    </row>
    <row r="128" spans="2:7" ht="11.25">
      <c r="B128" s="134"/>
      <c r="C128" s="142">
        <v>6819</v>
      </c>
      <c r="D128" s="88" t="s">
        <v>303</v>
      </c>
      <c r="E128" s="128"/>
      <c r="F128" s="121"/>
      <c r="G128" s="149"/>
    </row>
    <row r="129" spans="2:7" ht="11.25">
      <c r="B129" s="134"/>
      <c r="D129" s="88"/>
      <c r="E129" s="109"/>
      <c r="F129" s="121"/>
      <c r="G129" s="149"/>
    </row>
    <row r="130" spans="1:7" ht="11.25">
      <c r="A130" s="19">
        <v>6</v>
      </c>
      <c r="C130" s="144"/>
      <c r="D130" s="145" t="s">
        <v>304</v>
      </c>
      <c r="E130" s="152"/>
      <c r="F130" s="152" t="s">
        <v>305</v>
      </c>
      <c r="G130" s="151">
        <f>G7+G17+G23+G69+G76+G85+G104+G111+G119</f>
        <v>0</v>
      </c>
    </row>
    <row r="132" spans="3:7" ht="21.75" customHeight="1">
      <c r="C132" s="139" t="s">
        <v>127</v>
      </c>
      <c r="D132" s="329" t="s">
        <v>399</v>
      </c>
      <c r="E132" s="329"/>
      <c r="F132" s="329"/>
      <c r="G132" s="329"/>
    </row>
  </sheetData>
  <sheetProtection password="E8B1" sheet="1" objects="1" scenarios="1"/>
  <mergeCells count="14">
    <mergeCell ref="D3:E3"/>
    <mergeCell ref="A3:C3"/>
    <mergeCell ref="E5:F5"/>
    <mergeCell ref="A5:C5"/>
    <mergeCell ref="D132:G132"/>
    <mergeCell ref="D7:F7"/>
    <mergeCell ref="D85:F85"/>
    <mergeCell ref="D76:F76"/>
    <mergeCell ref="D69:F69"/>
    <mergeCell ref="D104:F104"/>
    <mergeCell ref="D111:F111"/>
    <mergeCell ref="D119:F119"/>
    <mergeCell ref="D17:F17"/>
    <mergeCell ref="D23:F23"/>
  </mergeCells>
  <printOptions/>
  <pageMargins left="0.6300000000000001" right="0.6300000000000001" top="1.15" bottom="0.7300000000000001" header="0.30000000000000004" footer="0.27"/>
  <pageSetup fitToHeight="0" fitToWidth="1" horizontalDpi="300" verticalDpi="300" orientation="portrait" paperSize="9" scale="64"/>
  <headerFooter alignWithMargins="0">
    <oddHeader>&amp;L&amp;K000000          &amp;G
DIOCESIS DE CARTAGENA&amp;C&amp;"Arial,Negrita"&amp;12&amp;K000000RENDICION CUENTAS ANUALES
DEL EJERCICIO
HERMANDAD, COFRADÍA O CABILDO&amp;R&amp;K000000&amp;G                 
Delegación Diocesana de
Hermandades y Cofradías</oddHeader>
    <oddFooter>&amp;C&amp;F&amp;RPágina &amp;P</oddFooter>
  </headerFooter>
  <ignoredErrors>
    <ignoredError sqref="G20 G12 G65:G67 G81 G87:G90 G62:G63 G72 G70 G77 G79 G8 G10 G18" emptyCellReference="1"/>
  </ignoredErrors>
  <drawing r:id="rId1"/>
  <legacyDrawingHF r:id="rId2"/>
</worksheet>
</file>

<file path=xl/worksheets/sheet6.xml><?xml version="1.0" encoding="utf-8"?>
<worksheet xmlns="http://schemas.openxmlformats.org/spreadsheetml/2006/main" xmlns:r="http://schemas.openxmlformats.org/officeDocument/2006/relationships">
  <sheetPr codeName="Hoja4"/>
  <dimension ref="A1:E56"/>
  <sheetViews>
    <sheetView showGridLines="0" zoomScalePageLayoutView="0" workbookViewId="0" topLeftCell="A16">
      <selection activeCell="C5" sqref="C5"/>
    </sheetView>
  </sheetViews>
  <sheetFormatPr defaultColWidth="11.421875" defaultRowHeight="12.75"/>
  <cols>
    <col min="1" max="1" width="5.28125" style="1" bestFit="1" customWidth="1"/>
    <col min="2" max="2" width="36.7109375" style="1" bestFit="1" customWidth="1"/>
    <col min="3" max="3" width="14.7109375" style="1" customWidth="1"/>
    <col min="4" max="4" width="40.00390625" style="1" bestFit="1" customWidth="1"/>
    <col min="5" max="5" width="14.28125" style="40" customWidth="1"/>
    <col min="6" max="16384" width="11.421875" style="1" customWidth="1"/>
  </cols>
  <sheetData>
    <row r="1" spans="2:5" ht="18">
      <c r="B1" s="255" t="s">
        <v>401</v>
      </c>
      <c r="D1" s="258" t="s">
        <v>404</v>
      </c>
      <c r="E1" s="259"/>
    </row>
    <row r="2" spans="2:5" ht="12.75">
      <c r="B2" s="256" t="s">
        <v>402</v>
      </c>
      <c r="C2" s="342"/>
      <c r="D2" s="342"/>
      <c r="E2" s="342"/>
    </row>
    <row r="4" spans="2:5" ht="12.75">
      <c r="B4" s="189" t="s">
        <v>325</v>
      </c>
      <c r="C4" s="252">
        <f>Ingresos!G83</f>
        <v>0</v>
      </c>
      <c r="D4" s="189" t="s">
        <v>326</v>
      </c>
      <c r="E4" s="252">
        <f>Gastos!G130</f>
        <v>0</v>
      </c>
    </row>
    <row r="5" spans="2:5" ht="12.75">
      <c r="B5" s="189" t="s">
        <v>327</v>
      </c>
      <c r="C5" s="252"/>
      <c r="D5" s="189" t="s">
        <v>328</v>
      </c>
      <c r="E5" s="252">
        <v>0</v>
      </c>
    </row>
    <row r="6" spans="3:5" ht="12.75">
      <c r="C6" s="252">
        <f>SUM(C4:C5)</f>
        <v>0</v>
      </c>
      <c r="E6" s="252">
        <f>SUM(E4:E5)</f>
        <v>0</v>
      </c>
    </row>
    <row r="8" spans="2:5" ht="19.5" customHeight="1">
      <c r="B8" s="338" t="s">
        <v>36</v>
      </c>
      <c r="C8" s="339"/>
      <c r="D8" s="339"/>
      <c r="E8" s="340"/>
    </row>
    <row r="9" spans="2:5" ht="19.5" customHeight="1">
      <c r="B9" s="178" t="s">
        <v>15</v>
      </c>
      <c r="C9" s="253"/>
      <c r="D9" s="177" t="s">
        <v>2</v>
      </c>
      <c r="E9" s="253"/>
    </row>
    <row r="10" spans="2:5" ht="19.5" customHeight="1">
      <c r="B10" s="175" t="s">
        <v>14</v>
      </c>
      <c r="C10" s="253"/>
      <c r="D10" s="172" t="s">
        <v>377</v>
      </c>
      <c r="E10" s="253"/>
    </row>
    <row r="11" spans="2:5" ht="19.5" customHeight="1">
      <c r="B11" s="175" t="s">
        <v>13</v>
      </c>
      <c r="C11" s="253"/>
      <c r="D11" s="173" t="s">
        <v>17</v>
      </c>
      <c r="E11" s="253"/>
    </row>
    <row r="12" spans="2:5" ht="19.5" customHeight="1">
      <c r="B12" s="175" t="s">
        <v>380</v>
      </c>
      <c r="C12" s="253"/>
      <c r="D12" s="173" t="s">
        <v>18</v>
      </c>
      <c r="E12" s="253"/>
    </row>
    <row r="13" spans="2:5" ht="19.5" customHeight="1">
      <c r="B13" s="175" t="s">
        <v>1</v>
      </c>
      <c r="C13" s="253"/>
      <c r="D13" s="173" t="s">
        <v>19</v>
      </c>
      <c r="E13" s="253"/>
    </row>
    <row r="14" spans="2:5" ht="19.5" customHeight="1">
      <c r="B14" s="175" t="s">
        <v>16</v>
      </c>
      <c r="C14" s="253"/>
      <c r="D14" s="173" t="s">
        <v>378</v>
      </c>
      <c r="E14" s="253"/>
    </row>
    <row r="15" spans="2:5" ht="19.5" customHeight="1">
      <c r="B15" s="175" t="s">
        <v>3</v>
      </c>
      <c r="C15" s="253"/>
      <c r="D15" s="173" t="s">
        <v>379</v>
      </c>
      <c r="E15" s="253"/>
    </row>
    <row r="16" spans="2:5" ht="19.5" customHeight="1">
      <c r="B16" s="176" t="s">
        <v>41</v>
      </c>
      <c r="C16" s="254">
        <f>SUM(C9:C15)</f>
        <v>0</v>
      </c>
      <c r="D16" s="174" t="s">
        <v>41</v>
      </c>
      <c r="E16" s="254">
        <f>SUM(E9:E15)</f>
        <v>0</v>
      </c>
    </row>
    <row r="17" spans="2:5" ht="19.5" customHeight="1">
      <c r="B17" s="2"/>
      <c r="C17" s="2"/>
      <c r="D17" s="2"/>
      <c r="E17" s="39"/>
    </row>
    <row r="18" ht="12.75">
      <c r="C18" s="179" t="s">
        <v>329</v>
      </c>
    </row>
    <row r="19" spans="2:4" ht="12.75">
      <c r="B19" s="33" t="s">
        <v>39</v>
      </c>
      <c r="D19" s="179" t="s">
        <v>40</v>
      </c>
    </row>
    <row r="27" spans="1:4" ht="12.75">
      <c r="A27" s="1" t="s">
        <v>338</v>
      </c>
      <c r="B27" s="180"/>
      <c r="C27" s="196" t="s">
        <v>338</v>
      </c>
      <c r="D27" s="180"/>
    </row>
    <row r="34" spans="2:4" ht="12.75">
      <c r="B34" s="341" t="s">
        <v>339</v>
      </c>
      <c r="C34" s="341"/>
      <c r="D34" s="341"/>
    </row>
    <row r="36" spans="1:5" ht="12.75">
      <c r="A36" s="197"/>
      <c r="B36" s="198" t="s">
        <v>340</v>
      </c>
      <c r="C36" s="199"/>
      <c r="D36" s="199"/>
      <c r="E36" s="257" t="s">
        <v>403</v>
      </c>
    </row>
    <row r="37" spans="1:5" ht="12.75" customHeight="1">
      <c r="A37" s="240"/>
      <c r="B37" s="240"/>
      <c r="C37" s="240"/>
      <c r="D37" s="240"/>
      <c r="E37" s="240"/>
    </row>
    <row r="38" spans="1:5" ht="19.5">
      <c r="A38" s="240"/>
      <c r="B38" s="334" t="s">
        <v>382</v>
      </c>
      <c r="C38" s="335"/>
      <c r="D38" s="335"/>
      <c r="E38" s="336"/>
    </row>
    <row r="39" spans="2:5" ht="12.75">
      <c r="B39" s="242" t="s">
        <v>331</v>
      </c>
      <c r="C39" s="246" t="s">
        <v>381</v>
      </c>
      <c r="D39" s="242" t="s">
        <v>331</v>
      </c>
      <c r="E39" s="242" t="s">
        <v>381</v>
      </c>
    </row>
    <row r="40" spans="1:5" ht="12.75" customHeight="1">
      <c r="A40" s="241"/>
      <c r="B40" s="384"/>
      <c r="C40" s="247"/>
      <c r="D40" s="386"/>
      <c r="E40" s="243"/>
    </row>
    <row r="41" spans="1:5" ht="12.75" customHeight="1">
      <c r="A41" s="241"/>
      <c r="B41" s="385"/>
      <c r="C41" s="248"/>
      <c r="D41" s="387"/>
      <c r="E41" s="244"/>
    </row>
    <row r="42" spans="1:5" ht="15" customHeight="1">
      <c r="A42" s="241"/>
      <c r="B42" s="385"/>
      <c r="C42" s="248"/>
      <c r="D42" s="387"/>
      <c r="E42" s="244"/>
    </row>
    <row r="43" spans="1:5" ht="15" customHeight="1">
      <c r="A43" s="241"/>
      <c r="B43" s="385"/>
      <c r="C43" s="248"/>
      <c r="D43" s="387"/>
      <c r="E43" s="244"/>
    </row>
    <row r="44" spans="1:5" ht="12.75" customHeight="1">
      <c r="A44" s="241"/>
      <c r="B44" s="385"/>
      <c r="C44" s="248"/>
      <c r="D44" s="387"/>
      <c r="E44" s="244"/>
    </row>
    <row r="45" spans="2:5" ht="12.75">
      <c r="B45" s="385"/>
      <c r="C45" s="248"/>
      <c r="D45" s="387"/>
      <c r="E45" s="244"/>
    </row>
    <row r="46" spans="1:5" ht="12.75">
      <c r="A46" s="197"/>
      <c r="B46" s="385"/>
      <c r="C46" s="248"/>
      <c r="D46" s="387"/>
      <c r="E46" s="244"/>
    </row>
    <row r="47" spans="1:5" ht="12.75">
      <c r="A47" s="197"/>
      <c r="B47" s="385"/>
      <c r="C47" s="248"/>
      <c r="D47" s="387"/>
      <c r="E47" s="244"/>
    </row>
    <row r="48" spans="1:5" ht="12.75">
      <c r="A48" s="197"/>
      <c r="B48" s="385"/>
      <c r="C48" s="248"/>
      <c r="D48" s="387"/>
      <c r="E48" s="244"/>
    </row>
    <row r="49" spans="2:5" ht="12.75">
      <c r="B49" s="385"/>
      <c r="C49" s="248"/>
      <c r="D49" s="387"/>
      <c r="E49" s="244"/>
    </row>
    <row r="50" spans="2:5" ht="12.75">
      <c r="B50" s="385"/>
      <c r="C50" s="248"/>
      <c r="D50" s="387"/>
      <c r="E50" s="244"/>
    </row>
    <row r="51" spans="2:5" ht="12.75">
      <c r="B51" s="385"/>
      <c r="C51" s="249"/>
      <c r="D51" s="387"/>
      <c r="E51" s="245"/>
    </row>
    <row r="53" spans="2:5" ht="12.75">
      <c r="B53" s="337" t="s">
        <v>383</v>
      </c>
      <c r="C53" s="337"/>
      <c r="D53" s="337"/>
      <c r="E53" s="337"/>
    </row>
    <row r="54" spans="2:5" ht="12.75">
      <c r="B54" s="337"/>
      <c r="C54" s="337"/>
      <c r="D54" s="337"/>
      <c r="E54" s="337"/>
    </row>
    <row r="55" spans="2:5" ht="12.75">
      <c r="B55" s="337"/>
      <c r="C55" s="337"/>
      <c r="D55" s="337"/>
      <c r="E55" s="337"/>
    </row>
    <row r="56" spans="2:5" ht="12.75">
      <c r="B56" s="337"/>
      <c r="C56" s="337"/>
      <c r="D56" s="337"/>
      <c r="E56" s="337"/>
    </row>
  </sheetData>
  <sheetProtection password="E8B1" sheet="1" objects="1" scenarios="1"/>
  <mergeCells count="5">
    <mergeCell ref="B38:E38"/>
    <mergeCell ref="B53:E56"/>
    <mergeCell ref="B8:E8"/>
    <mergeCell ref="B34:D34"/>
    <mergeCell ref="C2:E2"/>
  </mergeCells>
  <printOptions horizontalCentered="1"/>
  <pageMargins left="0.15502244668911336" right="0.2" top="1.34" bottom="0.47" header="0.16" footer="0"/>
  <pageSetup horizontalDpi="600" verticalDpi="600" orientation="portrait" paperSize="9" scale="85" r:id="rId3"/>
  <headerFooter alignWithMargins="0">
    <oddHeader>&amp;L          &amp;G
DIOCESIS DE CARTAGENA&amp;C&amp;"Arial,Negrita"&amp;12&amp;K003366RENDICIÓN CUENTAS ANUALES
DEL EJERCICIO
HERMANDAD, COFRADÍA O CABILDO&amp;R&amp;G         
Delegación Diocesana de
Hermandades y Cofradías</oddHeader>
    <oddFooter>&amp;C&amp;F&amp;RPágina &amp;P</oddFooter>
  </headerFooter>
  <drawing r:id="rId1"/>
  <legacyDrawingHF r:id="rId2"/>
</worksheet>
</file>

<file path=xl/worksheets/sheet7.xml><?xml version="1.0" encoding="utf-8"?>
<worksheet xmlns="http://schemas.openxmlformats.org/spreadsheetml/2006/main" xmlns:r="http://schemas.openxmlformats.org/officeDocument/2006/relationships">
  <sheetPr codeName="Hoja5">
    <pageSetUpPr fitToPage="1"/>
  </sheetPr>
  <dimension ref="A1:H72"/>
  <sheetViews>
    <sheetView showGridLines="0" zoomScale="91" zoomScaleNormal="91" zoomScalePageLayoutView="0" workbookViewId="0" topLeftCell="A13">
      <selection activeCell="B4" sqref="B4"/>
    </sheetView>
  </sheetViews>
  <sheetFormatPr defaultColWidth="11.421875" defaultRowHeight="12.75"/>
  <cols>
    <col min="1" max="1" width="51.421875" style="38" customWidth="1"/>
    <col min="2" max="3" width="19.8515625" style="38" customWidth="1"/>
    <col min="4" max="4" width="23.28125" style="38" customWidth="1"/>
    <col min="5" max="5" width="18.421875" style="8" customWidth="1"/>
    <col min="6" max="16384" width="11.421875" style="8" customWidth="1"/>
  </cols>
  <sheetData>
    <row r="1" spans="1:8" ht="18">
      <c r="A1" s="34" t="s">
        <v>405</v>
      </c>
      <c r="B1" s="34"/>
      <c r="C1" s="34"/>
      <c r="D1" s="34"/>
      <c r="E1" s="6"/>
      <c r="F1" s="5"/>
      <c r="G1" s="5"/>
      <c r="H1" s="9"/>
    </row>
    <row r="2" spans="1:8" ht="18">
      <c r="A2" s="348"/>
      <c r="B2" s="348"/>
      <c r="C2" s="348"/>
      <c r="D2" s="348"/>
      <c r="E2" s="348"/>
      <c r="F2" s="5"/>
      <c r="G2" s="5"/>
      <c r="H2" s="3"/>
    </row>
    <row r="3" spans="1:8" ht="18">
      <c r="A3" s="34" t="s">
        <v>9</v>
      </c>
      <c r="B3" s="41"/>
      <c r="C3" s="34"/>
      <c r="D3" s="34"/>
      <c r="E3" s="6"/>
      <c r="F3" s="5"/>
      <c r="G3" s="5"/>
      <c r="H3" s="7"/>
    </row>
    <row r="4" spans="1:8" ht="18">
      <c r="A4" s="34" t="s">
        <v>10</v>
      </c>
      <c r="B4" s="41"/>
      <c r="C4" s="34"/>
      <c r="D4" s="34"/>
      <c r="E4" s="6"/>
      <c r="F4" s="5"/>
      <c r="G4" s="5"/>
      <c r="H4" s="3"/>
    </row>
    <row r="5" spans="1:8" ht="15">
      <c r="A5" s="34" t="s">
        <v>38</v>
      </c>
      <c r="B5" s="48"/>
      <c r="C5" s="34" t="s">
        <v>43</v>
      </c>
      <c r="D5" s="34" t="s">
        <v>44</v>
      </c>
      <c r="E5" s="4"/>
      <c r="F5" s="3"/>
      <c r="G5" s="3"/>
      <c r="H5" s="3"/>
    </row>
    <row r="6" spans="1:8" ht="15">
      <c r="A6" s="34" t="s">
        <v>42</v>
      </c>
      <c r="B6" s="41"/>
      <c r="C6" s="41"/>
      <c r="D6" s="41"/>
      <c r="E6" s="4"/>
      <c r="F6" s="3"/>
      <c r="G6" s="3"/>
      <c r="H6" s="3"/>
    </row>
    <row r="7" spans="1:8" ht="15">
      <c r="A7" s="347" t="s">
        <v>22</v>
      </c>
      <c r="B7" s="347"/>
      <c r="C7" s="347"/>
      <c r="D7" s="347"/>
      <c r="E7" s="347"/>
      <c r="F7" s="3"/>
      <c r="G7" s="3"/>
      <c r="H7" s="3"/>
    </row>
    <row r="8" spans="1:8" ht="15">
      <c r="A8" s="347"/>
      <c r="B8" s="347"/>
      <c r="C8" s="347"/>
      <c r="D8" s="347"/>
      <c r="E8" s="347"/>
      <c r="F8" s="3"/>
      <c r="G8" s="3"/>
      <c r="H8" s="3"/>
    </row>
    <row r="9" spans="1:8" ht="15">
      <c r="A9" s="351"/>
      <c r="B9" s="351"/>
      <c r="C9" s="351"/>
      <c r="D9" s="351"/>
      <c r="E9" s="358"/>
      <c r="F9" s="358"/>
      <c r="G9" s="3"/>
      <c r="H9" s="3"/>
    </row>
    <row r="10" spans="1:8" ht="15">
      <c r="A10" s="352" t="s">
        <v>391</v>
      </c>
      <c r="B10" s="353"/>
      <c r="C10" s="353"/>
      <c r="D10" s="353"/>
      <c r="E10" s="353"/>
      <c r="F10" s="3"/>
      <c r="G10" s="3"/>
      <c r="H10" s="3"/>
    </row>
    <row r="11" spans="1:5" ht="15">
      <c r="A11" s="42" t="s">
        <v>392</v>
      </c>
      <c r="B11" s="42" t="s">
        <v>393</v>
      </c>
      <c r="C11" s="49" t="s">
        <v>394</v>
      </c>
      <c r="D11" s="49" t="s">
        <v>395</v>
      </c>
      <c r="E11" s="42" t="s">
        <v>23</v>
      </c>
    </row>
    <row r="12" spans="1:5" ht="15">
      <c r="A12" s="270" t="s">
        <v>396</v>
      </c>
      <c r="B12" s="264"/>
      <c r="C12" s="263"/>
      <c r="D12" s="263"/>
      <c r="E12" s="266">
        <f>SUM(B12:D12)</f>
        <v>0</v>
      </c>
    </row>
    <row r="13" spans="1:5" ht="15">
      <c r="A13" s="270" t="s">
        <v>397</v>
      </c>
      <c r="B13" s="264"/>
      <c r="C13" s="263"/>
      <c r="D13" s="263"/>
      <c r="E13" s="266">
        <f>SUM(B13:D13)</f>
        <v>0</v>
      </c>
    </row>
    <row r="14" spans="1:5" ht="15">
      <c r="A14" s="270" t="s">
        <v>398</v>
      </c>
      <c r="B14" s="264"/>
      <c r="C14" s="263"/>
      <c r="D14" s="263"/>
      <c r="E14" s="266">
        <f>SUM(B14:D14)</f>
        <v>0</v>
      </c>
    </row>
    <row r="15" spans="1:5" ht="15">
      <c r="A15" s="388"/>
      <c r="B15" s="389"/>
      <c r="C15" s="389"/>
      <c r="D15" s="389"/>
      <c r="E15" s="389"/>
    </row>
    <row r="16" spans="1:5" ht="15">
      <c r="A16" s="390"/>
      <c r="B16" s="390"/>
      <c r="C16" s="390"/>
      <c r="D16" s="390"/>
      <c r="E16" s="236"/>
    </row>
    <row r="17" spans="1:8" ht="15">
      <c r="A17" s="352" t="s">
        <v>46</v>
      </c>
      <c r="B17" s="353"/>
      <c r="C17" s="353"/>
      <c r="D17" s="353"/>
      <c r="E17" s="353"/>
      <c r="F17" s="3"/>
      <c r="G17" s="3"/>
      <c r="H17" s="3"/>
    </row>
    <row r="18" spans="1:5" ht="15">
      <c r="A18" s="42" t="s">
        <v>46</v>
      </c>
      <c r="B18" s="42" t="s">
        <v>47</v>
      </c>
      <c r="C18" s="49" t="s">
        <v>48</v>
      </c>
      <c r="D18" s="49" t="s">
        <v>324</v>
      </c>
      <c r="E18" s="42" t="s">
        <v>23</v>
      </c>
    </row>
    <row r="19" spans="1:5" ht="15">
      <c r="A19" s="35"/>
      <c r="B19" s="260"/>
      <c r="C19" s="50"/>
      <c r="D19" s="50"/>
      <c r="E19" s="266">
        <f>SUM(B19:D19)</f>
        <v>0</v>
      </c>
    </row>
    <row r="20" spans="1:5" ht="15">
      <c r="A20" s="35"/>
      <c r="B20" s="262"/>
      <c r="C20" s="35"/>
      <c r="D20" s="35"/>
      <c r="E20" s="266">
        <f>SUM(B20:D20)</f>
        <v>0</v>
      </c>
    </row>
    <row r="21" spans="1:5" ht="15">
      <c r="A21" s="35"/>
      <c r="B21" s="262"/>
      <c r="C21" s="35"/>
      <c r="D21" s="35"/>
      <c r="E21" s="266">
        <f>SUM(B21:D21)</f>
        <v>0</v>
      </c>
    </row>
    <row r="22" spans="1:4" ht="15">
      <c r="A22" s="36"/>
      <c r="B22" s="36"/>
      <c r="C22" s="36"/>
      <c r="D22" s="36"/>
    </row>
    <row r="23" spans="1:4" ht="15">
      <c r="A23" s="36"/>
      <c r="B23" s="36"/>
      <c r="C23" s="36"/>
      <c r="D23" s="36"/>
    </row>
    <row r="24" spans="1:5" ht="15">
      <c r="A24" s="354" t="s">
        <v>24</v>
      </c>
      <c r="B24" s="355"/>
      <c r="C24" s="355"/>
      <c r="D24" s="355"/>
      <c r="E24" s="355"/>
    </row>
    <row r="25" spans="1:5" ht="15">
      <c r="A25" s="43" t="s">
        <v>25</v>
      </c>
      <c r="B25" s="43" t="s">
        <v>26</v>
      </c>
      <c r="C25" s="43" t="s">
        <v>315</v>
      </c>
      <c r="D25" s="43" t="s">
        <v>314</v>
      </c>
      <c r="E25" s="43" t="s">
        <v>27</v>
      </c>
    </row>
    <row r="26" spans="1:5" ht="15">
      <c r="A26" s="35"/>
      <c r="B26" s="265"/>
      <c r="C26" s="261"/>
      <c r="D26" s="261"/>
      <c r="E26" s="266">
        <f>SUM(B26:D26)</f>
        <v>0</v>
      </c>
    </row>
    <row r="27" spans="1:5" ht="15">
      <c r="A27" s="35"/>
      <c r="B27" s="265"/>
      <c r="C27" s="261"/>
      <c r="D27" s="261"/>
      <c r="E27" s="266">
        <f>SUM(B27:D27)</f>
        <v>0</v>
      </c>
    </row>
    <row r="28" spans="1:5" ht="15">
      <c r="A28" s="35"/>
      <c r="B28" s="265"/>
      <c r="C28" s="261"/>
      <c r="D28" s="261"/>
      <c r="E28" s="266">
        <f>SUM(B28:D28)</f>
        <v>0</v>
      </c>
    </row>
    <row r="29" spans="1:4" ht="15">
      <c r="A29" s="36"/>
      <c r="B29" s="36"/>
      <c r="C29" s="36"/>
      <c r="D29" s="36"/>
    </row>
    <row r="30" spans="1:4" ht="15">
      <c r="A30" s="36"/>
      <c r="B30" s="36"/>
      <c r="C30" s="36"/>
      <c r="D30" s="36"/>
    </row>
    <row r="31" spans="1:5" ht="15">
      <c r="A31" s="356" t="s">
        <v>28</v>
      </c>
      <c r="B31" s="357"/>
      <c r="C31" s="357"/>
      <c r="D31" s="357"/>
      <c r="E31" s="357"/>
    </row>
    <row r="32" spans="1:5" ht="38.25">
      <c r="A32" s="44" t="s">
        <v>25</v>
      </c>
      <c r="B32" s="44" t="s">
        <v>29</v>
      </c>
      <c r="C32" s="45" t="s">
        <v>316</v>
      </c>
      <c r="D32" s="188" t="s">
        <v>30</v>
      </c>
      <c r="E32" s="181" t="s">
        <v>317</v>
      </c>
    </row>
    <row r="33" spans="1:5" ht="15">
      <c r="A33" s="35"/>
      <c r="B33" s="265"/>
      <c r="C33" s="263"/>
      <c r="D33" s="35"/>
      <c r="E33" s="263"/>
    </row>
    <row r="34" spans="1:5" ht="15">
      <c r="A34" s="35"/>
      <c r="B34" s="265"/>
      <c r="C34" s="263"/>
      <c r="D34" s="35"/>
      <c r="E34" s="263"/>
    </row>
    <row r="35" spans="1:5" ht="15">
      <c r="A35" s="35"/>
      <c r="B35" s="265"/>
      <c r="C35" s="263"/>
      <c r="D35" s="35"/>
      <c r="E35" s="263"/>
    </row>
    <row r="36" spans="1:4" ht="15">
      <c r="A36" s="36"/>
      <c r="B36" s="36"/>
      <c r="C36" s="36"/>
      <c r="D36" s="36"/>
    </row>
    <row r="37" spans="1:4" ht="15">
      <c r="A37" s="36"/>
      <c r="B37" s="36"/>
      <c r="C37" s="36"/>
      <c r="D37" s="36"/>
    </row>
    <row r="38" spans="1:5" ht="15">
      <c r="A38" s="349" t="s">
        <v>31</v>
      </c>
      <c r="B38" s="350"/>
      <c r="C38" s="350"/>
      <c r="D38" s="350"/>
      <c r="E38" s="350"/>
    </row>
    <row r="39" spans="1:5" ht="25.5">
      <c r="A39" s="46" t="s">
        <v>32</v>
      </c>
      <c r="B39" s="46" t="s">
        <v>33</v>
      </c>
      <c r="C39" s="47" t="s">
        <v>34</v>
      </c>
      <c r="D39" s="47" t="s">
        <v>318</v>
      </c>
      <c r="E39" s="47" t="s">
        <v>319</v>
      </c>
    </row>
    <row r="40" spans="1:5" ht="15">
      <c r="A40" s="37"/>
      <c r="B40" s="267"/>
      <c r="C40" s="269"/>
      <c r="D40" s="269"/>
      <c r="E40" s="269"/>
    </row>
    <row r="41" spans="1:5" ht="15">
      <c r="A41" s="37"/>
      <c r="B41" s="267"/>
      <c r="C41" s="269"/>
      <c r="D41" s="269"/>
      <c r="E41" s="269"/>
    </row>
    <row r="42" spans="1:5" ht="15">
      <c r="A42" s="37"/>
      <c r="B42" s="267"/>
      <c r="C42" s="269"/>
      <c r="D42" s="269"/>
      <c r="E42" s="269"/>
    </row>
    <row r="45" spans="1:5" ht="15">
      <c r="A45" s="345" t="s">
        <v>341</v>
      </c>
      <c r="B45" s="346"/>
      <c r="C45" s="346"/>
      <c r="D45" s="346"/>
      <c r="E45" s="346"/>
    </row>
    <row r="46" spans="1:5" ht="15">
      <c r="A46" s="200" t="s">
        <v>342</v>
      </c>
      <c r="B46" s="200" t="s">
        <v>33</v>
      </c>
      <c r="C46" s="201" t="s">
        <v>343</v>
      </c>
      <c r="D46" s="201" t="s">
        <v>344</v>
      </c>
      <c r="E46" s="201" t="s">
        <v>345</v>
      </c>
    </row>
    <row r="47" spans="1:5" ht="15">
      <c r="A47" s="37"/>
      <c r="B47" s="267"/>
      <c r="C47" s="268"/>
      <c r="D47" s="268"/>
      <c r="E47" s="268"/>
    </row>
    <row r="48" spans="1:5" ht="15">
      <c r="A48" s="37"/>
      <c r="B48" s="267"/>
      <c r="C48" s="268"/>
      <c r="D48" s="268"/>
      <c r="E48" s="268"/>
    </row>
    <row r="49" spans="1:5" ht="15">
      <c r="A49" s="37"/>
      <c r="B49" s="267"/>
      <c r="C49" s="268"/>
      <c r="D49" s="268"/>
      <c r="E49" s="268"/>
    </row>
    <row r="50" spans="1:5" ht="15">
      <c r="A50" s="391"/>
      <c r="B50" s="391"/>
      <c r="C50" s="391"/>
      <c r="D50" s="391"/>
      <c r="E50" s="391"/>
    </row>
    <row r="51" spans="1:5" ht="15">
      <c r="A51" s="392"/>
      <c r="B51" s="392"/>
      <c r="C51" s="392"/>
      <c r="D51" s="392"/>
      <c r="E51" s="236"/>
    </row>
    <row r="52" spans="1:5" ht="15">
      <c r="A52" s="343" t="s">
        <v>385</v>
      </c>
      <c r="B52" s="344"/>
      <c r="C52" s="344"/>
      <c r="D52" s="344"/>
      <c r="E52" s="344"/>
    </row>
    <row r="53" spans="1:5" ht="15">
      <c r="A53" s="200" t="s">
        <v>390</v>
      </c>
      <c r="B53" s="200" t="s">
        <v>386</v>
      </c>
      <c r="C53" s="201" t="s">
        <v>387</v>
      </c>
      <c r="D53" s="201" t="s">
        <v>388</v>
      </c>
      <c r="E53" s="201" t="s">
        <v>389</v>
      </c>
    </row>
    <row r="54" spans="1:5" ht="15">
      <c r="A54" s="37"/>
      <c r="B54" s="269"/>
      <c r="C54" s="269"/>
      <c r="D54" s="269"/>
      <c r="E54" s="269"/>
    </row>
    <row r="55" spans="1:5" ht="15">
      <c r="A55" s="37"/>
      <c r="B55" s="269"/>
      <c r="C55" s="269"/>
      <c r="D55" s="269"/>
      <c r="E55" s="269"/>
    </row>
    <row r="56" spans="1:5" ht="15">
      <c r="A56" s="37"/>
      <c r="B56" s="269"/>
      <c r="C56" s="269"/>
      <c r="D56" s="269"/>
      <c r="E56" s="269"/>
    </row>
    <row r="57" spans="1:5" ht="15">
      <c r="A57" s="37"/>
      <c r="B57" s="269"/>
      <c r="C57" s="269"/>
      <c r="D57" s="269"/>
      <c r="E57" s="269"/>
    </row>
    <row r="58" spans="1:5" ht="15">
      <c r="A58" s="37"/>
      <c r="B58" s="269"/>
      <c r="C58" s="269"/>
      <c r="D58" s="269"/>
      <c r="E58" s="269"/>
    </row>
    <row r="59" spans="1:5" ht="15">
      <c r="A59" s="37"/>
      <c r="B59" s="269"/>
      <c r="C59" s="269"/>
      <c r="D59" s="269"/>
      <c r="E59" s="269"/>
    </row>
    <row r="60" spans="1:5" ht="15">
      <c r="A60" s="37"/>
      <c r="B60" s="269"/>
      <c r="C60" s="269"/>
      <c r="D60" s="269"/>
      <c r="E60" s="269"/>
    </row>
    <row r="61" spans="1:5" ht="15">
      <c r="A61" s="37"/>
      <c r="B61" s="269"/>
      <c r="C61" s="269"/>
      <c r="D61" s="269"/>
      <c r="E61" s="269"/>
    </row>
    <row r="62" spans="1:5" ht="15">
      <c r="A62" s="37"/>
      <c r="B62" s="269"/>
      <c r="C62" s="269"/>
      <c r="D62" s="269"/>
      <c r="E62" s="269"/>
    </row>
    <row r="63" spans="1:5" ht="15">
      <c r="A63" s="37"/>
      <c r="B63" s="269"/>
      <c r="C63" s="269"/>
      <c r="D63" s="269"/>
      <c r="E63" s="269"/>
    </row>
    <row r="64" spans="1:5" ht="15">
      <c r="A64" s="37"/>
      <c r="B64" s="269"/>
      <c r="C64" s="269"/>
      <c r="D64" s="269"/>
      <c r="E64" s="269"/>
    </row>
    <row r="65" spans="1:5" ht="15">
      <c r="A65" s="37"/>
      <c r="B65" s="269"/>
      <c r="C65" s="269"/>
      <c r="D65" s="269"/>
      <c r="E65" s="269"/>
    </row>
    <row r="66" spans="1:5" ht="15">
      <c r="A66" s="37"/>
      <c r="B66" s="269"/>
      <c r="C66" s="269"/>
      <c r="D66" s="269"/>
      <c r="E66" s="269"/>
    </row>
    <row r="67" spans="1:5" ht="15">
      <c r="A67" s="37"/>
      <c r="B67" s="269"/>
      <c r="C67" s="269"/>
      <c r="D67" s="269"/>
      <c r="E67" s="269"/>
    </row>
    <row r="68" spans="1:5" ht="15">
      <c r="A68" s="37"/>
      <c r="B68" s="269"/>
      <c r="C68" s="269"/>
      <c r="D68" s="269"/>
      <c r="E68" s="269"/>
    </row>
    <row r="69" spans="1:5" ht="15">
      <c r="A69" s="37"/>
      <c r="B69" s="269"/>
      <c r="C69" s="269"/>
      <c r="D69" s="269"/>
      <c r="E69" s="269"/>
    </row>
    <row r="70" spans="1:5" ht="15">
      <c r="A70" s="37"/>
      <c r="B70" s="269"/>
      <c r="C70" s="269"/>
      <c r="D70" s="269"/>
      <c r="E70" s="269"/>
    </row>
    <row r="71" spans="1:5" ht="15">
      <c r="A71" s="37"/>
      <c r="B71" s="269"/>
      <c r="C71" s="269"/>
      <c r="D71" s="269"/>
      <c r="E71" s="269"/>
    </row>
    <row r="72" spans="1:5" ht="15">
      <c r="A72" s="37"/>
      <c r="B72" s="269"/>
      <c r="C72" s="269"/>
      <c r="D72" s="269"/>
      <c r="E72" s="269"/>
    </row>
  </sheetData>
  <sheetProtection password="E8B1" sheet="1" objects="1" scenarios="1"/>
  <mergeCells count="11">
    <mergeCell ref="A10:E10"/>
    <mergeCell ref="A52:E52"/>
    <mergeCell ref="A45:E45"/>
    <mergeCell ref="A7:E8"/>
    <mergeCell ref="A2:E2"/>
    <mergeCell ref="A38:E38"/>
    <mergeCell ref="A9:D9"/>
    <mergeCell ref="A17:E17"/>
    <mergeCell ref="A24:E24"/>
    <mergeCell ref="A31:E31"/>
    <mergeCell ref="E9:F9"/>
  </mergeCells>
  <printOptions/>
  <pageMargins left="0.71" right="0.33" top="1.3800000000000001" bottom="0.43000000000000005" header="0.31" footer="0.2979242979242979"/>
  <pageSetup fitToHeight="1" fitToWidth="1" horizontalDpi="600" verticalDpi="600" orientation="portrait" paperSize="9" scale="59"/>
  <headerFooter>
    <oddHeader>&amp;L              &amp;G
&amp;"Arial,Negrita"&amp;11DIOCESIS DE &amp;18CARTAGENA&amp;C&amp;"Arial,Negrita"&amp;16RENDICIÓN CUENTAS ANUALES
DEL EJERCICIO
HERMANDAD, COFRADÍA O CABILDO&amp;R&amp;G         
&amp;"Arial,Negrita"&amp;14Delegación Diocesana de
Hermandades y Cofradías</oddHeader>
    <oddFooter>&amp;C&amp;F&amp;RPágina &amp;P</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Hoja6">
    <pageSetUpPr fitToPage="1"/>
  </sheetPr>
  <dimension ref="A1:G86"/>
  <sheetViews>
    <sheetView showGridLines="0" zoomScalePageLayoutView="0" workbookViewId="0" topLeftCell="A3">
      <selection activeCell="E9" sqref="E9"/>
    </sheetView>
  </sheetViews>
  <sheetFormatPr defaultColWidth="11.421875" defaultRowHeight="17.25" customHeight="1"/>
  <cols>
    <col min="1" max="1" width="5.421875" style="19" customWidth="1"/>
    <col min="2" max="2" width="5.421875" style="92" customWidth="1"/>
    <col min="3" max="3" width="5.421875" style="100" customWidth="1"/>
    <col min="4" max="4" width="66.28125" style="89" bestFit="1" customWidth="1"/>
    <col min="5" max="5" width="16.00390625" style="116" customWidth="1"/>
    <col min="6" max="6" width="16.00390625" style="118" customWidth="1"/>
    <col min="7" max="7" width="16.00390625" style="107" customWidth="1"/>
    <col min="8" max="16384" width="11.421875" style="86" customWidth="1"/>
  </cols>
  <sheetData>
    <row r="1" ht="17.25" customHeight="1">
      <c r="D1" s="171" t="s">
        <v>312</v>
      </c>
    </row>
    <row r="3" spans="1:7" s="22" customFormat="1" ht="17.25" customHeight="1">
      <c r="A3" s="325" t="s">
        <v>251</v>
      </c>
      <c r="B3" s="325"/>
      <c r="C3" s="325"/>
      <c r="D3" s="324"/>
      <c r="E3" s="324"/>
      <c r="F3" s="146" t="s">
        <v>252</v>
      </c>
      <c r="G3" s="161"/>
    </row>
    <row r="5" spans="1:7" s="19" customFormat="1" ht="17.25" customHeight="1">
      <c r="A5" s="323" t="s">
        <v>206</v>
      </c>
      <c r="B5" s="323"/>
      <c r="C5" s="323"/>
      <c r="D5" s="87" t="s">
        <v>205</v>
      </c>
      <c r="E5" s="326" t="s">
        <v>207</v>
      </c>
      <c r="F5" s="326"/>
      <c r="G5" s="104" t="s">
        <v>208</v>
      </c>
    </row>
    <row r="6" spans="1:7" s="12" customFormat="1" ht="17.25" customHeight="1">
      <c r="A6" s="19"/>
      <c r="B6" s="91"/>
      <c r="C6" s="98"/>
      <c r="D6" s="11"/>
      <c r="E6" s="111"/>
      <c r="F6" s="113"/>
      <c r="G6" s="105"/>
    </row>
    <row r="7" spans="1:7" s="12" customFormat="1" ht="17.25" customHeight="1">
      <c r="A7" s="85">
        <v>70</v>
      </c>
      <c r="B7" s="91"/>
      <c r="C7" s="98"/>
      <c r="D7" s="321" t="s">
        <v>125</v>
      </c>
      <c r="E7" s="321"/>
      <c r="F7" s="321"/>
      <c r="G7" s="115">
        <f>F8+F10+F13</f>
        <v>0</v>
      </c>
    </row>
    <row r="8" spans="2:7" s="12" customFormat="1" ht="11.25">
      <c r="B8" s="96">
        <v>700</v>
      </c>
      <c r="C8" s="98"/>
      <c r="D8" s="97" t="s">
        <v>241</v>
      </c>
      <c r="E8" s="108"/>
      <c r="F8" s="119">
        <f>SUM(E9)</f>
        <v>0</v>
      </c>
      <c r="G8" s="149"/>
    </row>
    <row r="9" spans="2:7" s="12" customFormat="1" ht="11.25">
      <c r="B9" s="82"/>
      <c r="C9" s="98">
        <v>7000</v>
      </c>
      <c r="D9" s="84" t="s">
        <v>242</v>
      </c>
      <c r="E9" s="125"/>
      <c r="F9" s="120"/>
      <c r="G9" s="149"/>
    </row>
    <row r="10" spans="2:7" s="12" customFormat="1" ht="11.25">
      <c r="B10" s="96">
        <v>701</v>
      </c>
      <c r="C10" s="98"/>
      <c r="D10" s="97" t="s">
        <v>126</v>
      </c>
      <c r="E10" s="108"/>
      <c r="F10" s="119">
        <f>SUM(E11:E12)</f>
        <v>0</v>
      </c>
      <c r="G10" s="149"/>
    </row>
    <row r="11" spans="2:7" s="12" customFormat="1" ht="11.25">
      <c r="B11" s="82"/>
      <c r="C11" s="98">
        <v>7010</v>
      </c>
      <c r="D11" s="84" t="s">
        <v>243</v>
      </c>
      <c r="E11" s="125"/>
      <c r="F11" s="120"/>
      <c r="G11" s="149"/>
    </row>
    <row r="12" spans="2:7" s="12" customFormat="1" ht="11.25">
      <c r="B12" s="82"/>
      <c r="C12" s="98">
        <v>7011</v>
      </c>
      <c r="D12" s="84" t="s">
        <v>244</v>
      </c>
      <c r="E12" s="126"/>
      <c r="F12" s="120"/>
      <c r="G12" s="149"/>
    </row>
    <row r="13" spans="2:7" s="12" customFormat="1" ht="11.25">
      <c r="B13" s="96">
        <v>702</v>
      </c>
      <c r="C13" s="98"/>
      <c r="D13" s="97" t="s">
        <v>137</v>
      </c>
      <c r="E13" s="108"/>
      <c r="F13" s="119">
        <f>SUM(E14:E15)</f>
        <v>0</v>
      </c>
      <c r="G13" s="149"/>
    </row>
    <row r="14" spans="2:7" s="12" customFormat="1" ht="11.25">
      <c r="B14" s="82"/>
      <c r="C14" s="98">
        <v>7020</v>
      </c>
      <c r="D14" s="84" t="s">
        <v>245</v>
      </c>
      <c r="E14" s="125"/>
      <c r="F14" s="121"/>
      <c r="G14" s="149"/>
    </row>
    <row r="15" spans="2:7" s="12" customFormat="1" ht="11.25">
      <c r="B15" s="82"/>
      <c r="C15" s="98">
        <v>7020</v>
      </c>
      <c r="D15" s="84" t="s">
        <v>246</v>
      </c>
      <c r="E15" s="126"/>
      <c r="F15" s="121"/>
      <c r="G15" s="149"/>
    </row>
    <row r="16" spans="1:7" s="12" customFormat="1" ht="11.25">
      <c r="A16" s="80"/>
      <c r="B16" s="91"/>
      <c r="C16" s="98"/>
      <c r="D16" s="81"/>
      <c r="E16" s="109"/>
      <c r="F16" s="121"/>
      <c r="G16" s="149"/>
    </row>
    <row r="17" spans="1:7" s="12" customFormat="1" ht="17.25" customHeight="1">
      <c r="A17" s="85">
        <v>72</v>
      </c>
      <c r="B17" s="91"/>
      <c r="C17" s="98"/>
      <c r="D17" s="321" t="s">
        <v>133</v>
      </c>
      <c r="E17" s="321"/>
      <c r="F17" s="321"/>
      <c r="G17" s="115">
        <f>F18+F23+F27+F29+F32</f>
        <v>0</v>
      </c>
    </row>
    <row r="18" spans="1:7" s="12" customFormat="1" ht="11.25">
      <c r="A18" s="85"/>
      <c r="B18" s="95">
        <v>720</v>
      </c>
      <c r="C18" s="98"/>
      <c r="D18" s="94" t="s">
        <v>210</v>
      </c>
      <c r="E18" s="112"/>
      <c r="F18" s="119">
        <f>SUM(E19:E22)</f>
        <v>0</v>
      </c>
      <c r="G18" s="149"/>
    </row>
    <row r="19" spans="2:7" s="12" customFormat="1" ht="11.25">
      <c r="B19" s="91"/>
      <c r="C19" s="82">
        <v>7200</v>
      </c>
      <c r="D19" s="83" t="s">
        <v>129</v>
      </c>
      <c r="E19" s="127"/>
      <c r="F19" s="121"/>
      <c r="G19" s="149"/>
    </row>
    <row r="20" spans="2:7" s="12" customFormat="1" ht="11.25">
      <c r="B20" s="91"/>
      <c r="C20" s="82">
        <v>7201</v>
      </c>
      <c r="D20" s="83" t="s">
        <v>130</v>
      </c>
      <c r="E20" s="128"/>
      <c r="F20" s="121"/>
      <c r="G20" s="149"/>
    </row>
    <row r="21" spans="2:7" s="12" customFormat="1" ht="11.25">
      <c r="B21" s="91"/>
      <c r="C21" s="82">
        <v>7202</v>
      </c>
      <c r="D21" s="83" t="s">
        <v>139</v>
      </c>
      <c r="E21" s="128"/>
      <c r="F21" s="121"/>
      <c r="G21" s="149"/>
    </row>
    <row r="22" spans="2:7" s="12" customFormat="1" ht="11.25">
      <c r="B22" s="91"/>
      <c r="C22" s="82">
        <v>7203</v>
      </c>
      <c r="D22" s="88" t="s">
        <v>247</v>
      </c>
      <c r="E22" s="128"/>
      <c r="F22" s="121"/>
      <c r="G22" s="149"/>
    </row>
    <row r="23" spans="2:7" s="12" customFormat="1" ht="11.25">
      <c r="B23" s="96">
        <v>721</v>
      </c>
      <c r="C23" s="98"/>
      <c r="D23" s="93" t="s">
        <v>204</v>
      </c>
      <c r="E23" s="109"/>
      <c r="F23" s="119">
        <f>SUM(E24:E26)</f>
        <v>0</v>
      </c>
      <c r="G23" s="149"/>
    </row>
    <row r="24" spans="2:7" s="12" customFormat="1" ht="11.25">
      <c r="B24" s="82"/>
      <c r="C24" s="98">
        <v>7210</v>
      </c>
      <c r="D24" s="88" t="s">
        <v>212</v>
      </c>
      <c r="E24" s="127"/>
      <c r="F24" s="121"/>
      <c r="G24" s="149"/>
    </row>
    <row r="25" spans="2:7" s="12" customFormat="1" ht="11.25">
      <c r="B25" s="82"/>
      <c r="C25" s="98">
        <v>7211</v>
      </c>
      <c r="D25" s="88" t="s">
        <v>213</v>
      </c>
      <c r="E25" s="128"/>
      <c r="F25" s="121"/>
      <c r="G25" s="149"/>
    </row>
    <row r="26" spans="2:7" s="12" customFormat="1" ht="11.25">
      <c r="B26" s="82"/>
      <c r="C26" s="98">
        <v>7212</v>
      </c>
      <c r="D26" s="88" t="s">
        <v>220</v>
      </c>
      <c r="E26" s="128"/>
      <c r="F26" s="121"/>
      <c r="G26" s="149"/>
    </row>
    <row r="27" spans="2:7" s="12" customFormat="1" ht="11.25">
      <c r="B27" s="96">
        <v>722</v>
      </c>
      <c r="C27" s="98"/>
      <c r="D27" s="93" t="s">
        <v>131</v>
      </c>
      <c r="E27" s="109"/>
      <c r="F27" s="119">
        <f>SUM(E28)</f>
        <v>0</v>
      </c>
      <c r="G27" s="149"/>
    </row>
    <row r="28" spans="2:7" s="12" customFormat="1" ht="11.25">
      <c r="B28" s="96"/>
      <c r="C28" s="98">
        <v>7220</v>
      </c>
      <c r="D28" s="88" t="s">
        <v>250</v>
      </c>
      <c r="E28" s="251"/>
      <c r="F28" s="121"/>
      <c r="G28" s="149"/>
    </row>
    <row r="29" spans="2:7" s="12" customFormat="1" ht="11.25">
      <c r="B29" s="96">
        <v>723</v>
      </c>
      <c r="C29" s="98"/>
      <c r="D29" s="93" t="s">
        <v>132</v>
      </c>
      <c r="E29" s="109"/>
      <c r="F29" s="119">
        <f>SUM(E30:E31)</f>
        <v>0</v>
      </c>
      <c r="G29" s="149"/>
    </row>
    <row r="30" spans="2:7" s="12" customFormat="1" ht="11.25">
      <c r="B30" s="96"/>
      <c r="C30" s="98">
        <v>7230</v>
      </c>
      <c r="D30" s="88" t="s">
        <v>218</v>
      </c>
      <c r="E30" s="127"/>
      <c r="F30" s="121"/>
      <c r="G30" s="149"/>
    </row>
    <row r="31" spans="2:7" s="12" customFormat="1" ht="11.25">
      <c r="B31" s="96"/>
      <c r="C31" s="98">
        <v>7231</v>
      </c>
      <c r="D31" s="88" t="s">
        <v>219</v>
      </c>
      <c r="E31" s="128"/>
      <c r="F31" s="121"/>
      <c r="G31" s="149"/>
    </row>
    <row r="32" spans="2:7" s="12" customFormat="1" ht="11.25">
      <c r="B32" s="96">
        <v>724</v>
      </c>
      <c r="C32" s="98"/>
      <c r="D32" s="93" t="s">
        <v>209</v>
      </c>
      <c r="E32" s="109"/>
      <c r="F32" s="119">
        <f>SUM(E33:E35)</f>
        <v>0</v>
      </c>
      <c r="G32" s="149"/>
    </row>
    <row r="33" spans="2:7" s="12" customFormat="1" ht="11.25">
      <c r="B33" s="91"/>
      <c r="C33" s="82">
        <v>7240</v>
      </c>
      <c r="D33" s="84" t="s">
        <v>217</v>
      </c>
      <c r="E33" s="125"/>
      <c r="F33" s="121"/>
      <c r="G33" s="149"/>
    </row>
    <row r="34" spans="2:7" s="12" customFormat="1" ht="11.25">
      <c r="B34" s="91"/>
      <c r="C34" s="82">
        <v>7241</v>
      </c>
      <c r="D34" s="84" t="s">
        <v>20</v>
      </c>
      <c r="E34" s="126"/>
      <c r="F34" s="121"/>
      <c r="G34" s="149"/>
    </row>
    <row r="35" spans="2:7" s="12" customFormat="1" ht="11.25">
      <c r="B35" s="91"/>
      <c r="C35" s="82">
        <v>7242</v>
      </c>
      <c r="D35" s="84" t="s">
        <v>21</v>
      </c>
      <c r="E35" s="126"/>
      <c r="F35" s="121"/>
      <c r="G35" s="149"/>
    </row>
    <row r="36" spans="1:7" s="12" customFormat="1" ht="11.25">
      <c r="A36" s="90"/>
      <c r="B36" s="91"/>
      <c r="C36" s="98"/>
      <c r="D36" s="83"/>
      <c r="E36" s="109"/>
      <c r="F36" s="121"/>
      <c r="G36" s="149"/>
    </row>
    <row r="37" spans="1:7" s="12" customFormat="1" ht="17.25" customHeight="1">
      <c r="A37" s="85">
        <v>73</v>
      </c>
      <c r="B37" s="91"/>
      <c r="C37" s="98"/>
      <c r="D37" s="321" t="s">
        <v>134</v>
      </c>
      <c r="E37" s="321"/>
      <c r="F37" s="321"/>
      <c r="G37" s="115">
        <f>F38+F41</f>
        <v>0</v>
      </c>
    </row>
    <row r="38" spans="2:7" s="12" customFormat="1" ht="11.25">
      <c r="B38" s="96">
        <v>730</v>
      </c>
      <c r="C38" s="98"/>
      <c r="D38" s="97" t="s">
        <v>135</v>
      </c>
      <c r="E38" s="108"/>
      <c r="F38" s="119">
        <f>SUM(E39:E40)</f>
        <v>0</v>
      </c>
      <c r="G38" s="149"/>
    </row>
    <row r="39" spans="2:7" s="12" customFormat="1" ht="11.25">
      <c r="B39" s="82"/>
      <c r="C39" s="98">
        <v>7300</v>
      </c>
      <c r="D39" s="84" t="s">
        <v>214</v>
      </c>
      <c r="E39" s="125"/>
      <c r="F39" s="121"/>
      <c r="G39" s="149"/>
    </row>
    <row r="40" spans="2:7" s="12" customFormat="1" ht="11.25">
      <c r="B40" s="82"/>
      <c r="C40" s="98">
        <v>7301</v>
      </c>
      <c r="D40" s="84" t="s">
        <v>215</v>
      </c>
      <c r="E40" s="126"/>
      <c r="F40" s="121"/>
      <c r="G40" s="149"/>
    </row>
    <row r="41" spans="2:7" s="12" customFormat="1" ht="11.25">
      <c r="B41" s="96">
        <v>731</v>
      </c>
      <c r="C41" s="98"/>
      <c r="D41" s="97" t="s">
        <v>136</v>
      </c>
      <c r="E41" s="108"/>
      <c r="F41" s="119">
        <f>SUM(E42:E43)</f>
        <v>0</v>
      </c>
      <c r="G41" s="149"/>
    </row>
    <row r="42" spans="1:7" s="12" customFormat="1" ht="11.25">
      <c r="A42" s="80"/>
      <c r="B42" s="91"/>
      <c r="C42" s="98">
        <v>7310</v>
      </c>
      <c r="D42" s="88" t="s">
        <v>216</v>
      </c>
      <c r="E42" s="127"/>
      <c r="F42" s="121"/>
      <c r="G42" s="149"/>
    </row>
    <row r="43" spans="1:7" s="12" customFormat="1" ht="11.25">
      <c r="A43" s="80"/>
      <c r="B43" s="91"/>
      <c r="C43" s="98">
        <v>7311</v>
      </c>
      <c r="D43" s="88" t="s">
        <v>226</v>
      </c>
      <c r="E43" s="128"/>
      <c r="F43" s="121"/>
      <c r="G43" s="149"/>
    </row>
    <row r="44" spans="1:7" s="12" customFormat="1" ht="11.25">
      <c r="A44" s="80"/>
      <c r="B44" s="91"/>
      <c r="C44" s="98"/>
      <c r="D44" s="88"/>
      <c r="E44" s="109"/>
      <c r="F44" s="121"/>
      <c r="G44" s="149"/>
    </row>
    <row r="45" spans="1:7" s="12" customFormat="1" ht="17.25" customHeight="1">
      <c r="A45" s="85">
        <v>74</v>
      </c>
      <c r="B45" s="91"/>
      <c r="C45" s="98"/>
      <c r="D45" s="321" t="s">
        <v>11</v>
      </c>
      <c r="E45" s="321"/>
      <c r="F45" s="321"/>
      <c r="G45" s="115">
        <f>F46+F51</f>
        <v>0</v>
      </c>
    </row>
    <row r="46" spans="2:7" s="12" customFormat="1" ht="11.25">
      <c r="B46" s="96">
        <v>740</v>
      </c>
      <c r="C46" s="98"/>
      <c r="D46" s="97" t="s">
        <v>141</v>
      </c>
      <c r="E46" s="108"/>
      <c r="F46" s="122">
        <f>SUM(E47:E49)</f>
        <v>0</v>
      </c>
      <c r="G46" s="149"/>
    </row>
    <row r="47" spans="2:7" s="12" customFormat="1" ht="11.25">
      <c r="B47" s="96"/>
      <c r="C47" s="98">
        <v>7400</v>
      </c>
      <c r="D47" s="84" t="s">
        <v>227</v>
      </c>
      <c r="E47" s="125"/>
      <c r="F47" s="123"/>
      <c r="G47" s="149"/>
    </row>
    <row r="48" spans="2:7" s="12" customFormat="1" ht="11.25">
      <c r="B48" s="96"/>
      <c r="C48" s="98">
        <v>7401</v>
      </c>
      <c r="D48" s="84" t="s">
        <v>228</v>
      </c>
      <c r="E48" s="126"/>
      <c r="F48" s="123"/>
      <c r="G48" s="149"/>
    </row>
    <row r="49" spans="2:7" s="12" customFormat="1" ht="11.25">
      <c r="B49" s="96"/>
      <c r="C49" s="98">
        <v>7402</v>
      </c>
      <c r="D49" s="84" t="s">
        <v>229</v>
      </c>
      <c r="E49" s="126"/>
      <c r="F49" s="123"/>
      <c r="G49" s="149"/>
    </row>
    <row r="50" spans="2:7" s="12" customFormat="1" ht="11.25">
      <c r="B50" s="96"/>
      <c r="C50" s="98"/>
      <c r="D50" s="97"/>
      <c r="E50" s="108"/>
      <c r="F50" s="123"/>
      <c r="G50" s="149"/>
    </row>
    <row r="51" spans="2:7" s="12" customFormat="1" ht="11.25">
      <c r="B51" s="96">
        <v>741</v>
      </c>
      <c r="C51" s="98"/>
      <c r="D51" s="97" t="s">
        <v>140</v>
      </c>
      <c r="E51" s="108"/>
      <c r="F51" s="122">
        <f>SUM(E52:E54)</f>
        <v>0</v>
      </c>
      <c r="G51" s="149"/>
    </row>
    <row r="52" spans="2:7" s="12" customFormat="1" ht="11.25">
      <c r="B52" s="91"/>
      <c r="C52" s="98">
        <v>7410</v>
      </c>
      <c r="D52" s="91" t="s">
        <v>230</v>
      </c>
      <c r="E52" s="129"/>
      <c r="F52" s="124"/>
      <c r="G52" s="149"/>
    </row>
    <row r="53" spans="2:7" s="12" customFormat="1" ht="11.25">
      <c r="B53" s="91"/>
      <c r="C53" s="98">
        <v>7411</v>
      </c>
      <c r="D53" s="91" t="s">
        <v>231</v>
      </c>
      <c r="E53" s="130"/>
      <c r="F53" s="124"/>
      <c r="G53" s="149"/>
    </row>
    <row r="54" spans="2:7" s="12" customFormat="1" ht="11.25">
      <c r="B54" s="91"/>
      <c r="C54" s="98">
        <v>7412</v>
      </c>
      <c r="D54" s="91" t="s">
        <v>232</v>
      </c>
      <c r="E54" s="130"/>
      <c r="F54" s="124"/>
      <c r="G54" s="149"/>
    </row>
    <row r="55" spans="2:7" s="12" customFormat="1" ht="11.25">
      <c r="B55" s="91"/>
      <c r="C55" s="98"/>
      <c r="E55" s="113"/>
      <c r="F55" s="124"/>
      <c r="G55" s="149"/>
    </row>
    <row r="56" spans="1:7" s="12" customFormat="1" ht="17.25" customHeight="1">
      <c r="A56" s="85">
        <v>75</v>
      </c>
      <c r="B56" s="91"/>
      <c r="C56" s="98"/>
      <c r="D56" s="321" t="s">
        <v>138</v>
      </c>
      <c r="E56" s="321"/>
      <c r="F56" s="321"/>
      <c r="G56" s="115">
        <f>F57+F60</f>
        <v>0</v>
      </c>
    </row>
    <row r="57" spans="2:7" s="12" customFormat="1" ht="11.25">
      <c r="B57" s="96">
        <v>752</v>
      </c>
      <c r="C57" s="98"/>
      <c r="D57" s="93" t="s">
        <v>223</v>
      </c>
      <c r="E57" s="109"/>
      <c r="F57" s="119">
        <f>SUM(E58:E59)</f>
        <v>0</v>
      </c>
      <c r="G57" s="149"/>
    </row>
    <row r="58" spans="2:7" s="12" customFormat="1" ht="11.25">
      <c r="B58" s="96"/>
      <c r="C58" s="98">
        <v>7520</v>
      </c>
      <c r="D58" s="88" t="s">
        <v>224</v>
      </c>
      <c r="E58" s="127"/>
      <c r="F58" s="120"/>
      <c r="G58" s="149"/>
    </row>
    <row r="59" spans="2:7" s="12" customFormat="1" ht="11.25">
      <c r="B59" s="96"/>
      <c r="C59" s="98">
        <v>7521</v>
      </c>
      <c r="D59" s="88" t="s">
        <v>248</v>
      </c>
      <c r="E59" s="128"/>
      <c r="F59" s="120"/>
      <c r="G59" s="149"/>
    </row>
    <row r="60" spans="2:7" s="12" customFormat="1" ht="11.25">
      <c r="B60" s="96">
        <v>759</v>
      </c>
      <c r="C60" s="98"/>
      <c r="D60" s="93" t="s">
        <v>211</v>
      </c>
      <c r="E60" s="109"/>
      <c r="F60" s="119">
        <f>SUM(E61:E62)</f>
        <v>0</v>
      </c>
      <c r="G60" s="149"/>
    </row>
    <row r="61" spans="2:7" s="12" customFormat="1" ht="11.25">
      <c r="B61" s="91"/>
      <c r="C61" s="82">
        <v>7591</v>
      </c>
      <c r="D61" s="83" t="s">
        <v>142</v>
      </c>
      <c r="E61" s="127"/>
      <c r="F61" s="121"/>
      <c r="G61" s="149"/>
    </row>
    <row r="62" spans="2:7" s="12" customFormat="1" ht="11.25">
      <c r="B62" s="91"/>
      <c r="C62" s="82">
        <v>7592</v>
      </c>
      <c r="D62" s="84" t="s">
        <v>225</v>
      </c>
      <c r="E62" s="126"/>
      <c r="F62" s="121"/>
      <c r="G62" s="149"/>
    </row>
    <row r="63" spans="1:7" s="12" customFormat="1" ht="11.25">
      <c r="A63" s="72"/>
      <c r="B63" s="91"/>
      <c r="C63" s="98"/>
      <c r="D63" s="15"/>
      <c r="E63" s="112"/>
      <c r="F63" s="121"/>
      <c r="G63" s="109"/>
    </row>
    <row r="64" spans="1:7" s="12" customFormat="1" ht="17.25" customHeight="1">
      <c r="A64" s="85">
        <v>76</v>
      </c>
      <c r="B64" s="91"/>
      <c r="C64" s="98"/>
      <c r="D64" s="322" t="s">
        <v>143</v>
      </c>
      <c r="E64" s="322"/>
      <c r="F64" s="322"/>
      <c r="G64" s="115">
        <f>F65+F68</f>
        <v>0</v>
      </c>
    </row>
    <row r="65" spans="2:7" s="12" customFormat="1" ht="11.25">
      <c r="B65" s="96">
        <v>760</v>
      </c>
      <c r="C65" s="98"/>
      <c r="D65" s="97" t="s">
        <v>144</v>
      </c>
      <c r="E65" s="108"/>
      <c r="F65" s="122">
        <f>SUM(E66:E67)</f>
        <v>0</v>
      </c>
      <c r="G65" s="149"/>
    </row>
    <row r="66" spans="2:7" s="12" customFormat="1" ht="11.25">
      <c r="B66" s="82"/>
      <c r="C66" s="98">
        <v>7600</v>
      </c>
      <c r="D66" s="84" t="s">
        <v>233</v>
      </c>
      <c r="E66" s="125"/>
      <c r="F66" s="124"/>
      <c r="G66" s="149"/>
    </row>
    <row r="67" spans="2:7" s="12" customFormat="1" ht="11.25">
      <c r="B67" s="82"/>
      <c r="C67" s="98">
        <v>7601</v>
      </c>
      <c r="D67" s="84" t="s">
        <v>234</v>
      </c>
      <c r="E67" s="126"/>
      <c r="F67" s="124"/>
      <c r="G67" s="149"/>
    </row>
    <row r="68" spans="2:7" s="12" customFormat="1" ht="11.25">
      <c r="B68" s="96">
        <v>769</v>
      </c>
      <c r="C68" s="98"/>
      <c r="D68" s="97" t="s">
        <v>145</v>
      </c>
      <c r="E68" s="108"/>
      <c r="F68" s="122">
        <f>SUM(E69:E70)</f>
        <v>0</v>
      </c>
      <c r="G68" s="149"/>
    </row>
    <row r="69" spans="2:7" s="12" customFormat="1" ht="11.25">
      <c r="B69" s="82"/>
      <c r="C69" s="98">
        <v>7690</v>
      </c>
      <c r="D69" s="84" t="s">
        <v>236</v>
      </c>
      <c r="E69" s="125"/>
      <c r="F69" s="124"/>
      <c r="G69" s="149"/>
    </row>
    <row r="70" spans="2:7" s="12" customFormat="1" ht="11.25">
      <c r="B70" s="82"/>
      <c r="C70" s="98">
        <v>7691</v>
      </c>
      <c r="D70" s="84" t="s">
        <v>235</v>
      </c>
      <c r="E70" s="126"/>
      <c r="F70" s="124"/>
      <c r="G70" s="149"/>
    </row>
    <row r="71" spans="1:7" s="12" customFormat="1" ht="11.25">
      <c r="A71" s="90"/>
      <c r="B71" s="91"/>
      <c r="C71" s="98"/>
      <c r="D71" s="84"/>
      <c r="E71" s="108"/>
      <c r="F71" s="124"/>
      <c r="G71" s="149"/>
    </row>
    <row r="72" spans="1:7" s="12" customFormat="1" ht="17.25" customHeight="1">
      <c r="A72" s="85">
        <v>77</v>
      </c>
      <c r="B72" s="91"/>
      <c r="C72" s="98"/>
      <c r="D72" s="162" t="s">
        <v>222</v>
      </c>
      <c r="E72" s="114"/>
      <c r="F72" s="109"/>
      <c r="G72" s="115">
        <f>F73+F75+F79</f>
        <v>0</v>
      </c>
    </row>
    <row r="73" spans="2:7" s="12" customFormat="1" ht="11.25">
      <c r="B73" s="96">
        <v>770</v>
      </c>
      <c r="C73" s="98"/>
      <c r="D73" s="97" t="s">
        <v>146</v>
      </c>
      <c r="E73" s="108"/>
      <c r="F73" s="119">
        <f>SUM(E74)</f>
        <v>0</v>
      </c>
      <c r="G73" s="149"/>
    </row>
    <row r="74" spans="2:7" s="12" customFormat="1" ht="11.25">
      <c r="B74" s="82"/>
      <c r="C74" s="98">
        <v>7700</v>
      </c>
      <c r="D74" s="84" t="s">
        <v>237</v>
      </c>
      <c r="E74" s="125"/>
      <c r="F74" s="121"/>
      <c r="G74" s="149"/>
    </row>
    <row r="75" spans="2:7" s="12" customFormat="1" ht="11.25">
      <c r="B75" s="96">
        <v>771</v>
      </c>
      <c r="C75" s="98"/>
      <c r="D75" s="97" t="s">
        <v>147</v>
      </c>
      <c r="E75" s="108"/>
      <c r="F75" s="119">
        <f>SUM(E76:E78)</f>
        <v>0</v>
      </c>
      <c r="G75" s="149"/>
    </row>
    <row r="76" spans="2:7" s="12" customFormat="1" ht="11.25">
      <c r="B76" s="82"/>
      <c r="C76" s="98">
        <v>7700</v>
      </c>
      <c r="D76" s="84" t="s">
        <v>238</v>
      </c>
      <c r="E76" s="125"/>
      <c r="F76" s="121"/>
      <c r="G76" s="149"/>
    </row>
    <row r="77" spans="2:7" s="12" customFormat="1" ht="11.25">
      <c r="B77" s="82"/>
      <c r="C77" s="98">
        <v>7701</v>
      </c>
      <c r="D77" s="84" t="s">
        <v>239</v>
      </c>
      <c r="E77" s="126"/>
      <c r="F77" s="121"/>
      <c r="G77" s="149"/>
    </row>
    <row r="78" spans="2:7" s="12" customFormat="1" ht="11.25">
      <c r="B78" s="82"/>
      <c r="C78" s="98">
        <v>7702</v>
      </c>
      <c r="D78" s="84" t="s">
        <v>240</v>
      </c>
      <c r="E78" s="126"/>
      <c r="F78" s="121"/>
      <c r="G78" s="149"/>
    </row>
    <row r="79" spans="1:7" s="12" customFormat="1" ht="11.25">
      <c r="A79" s="85"/>
      <c r="B79" s="101">
        <v>778</v>
      </c>
      <c r="C79" s="98"/>
      <c r="D79" s="102" t="s">
        <v>221</v>
      </c>
      <c r="E79" s="114"/>
      <c r="F79" s="119">
        <f>SUM(E80:E81)</f>
        <v>0</v>
      </c>
      <c r="G79" s="149"/>
    </row>
    <row r="80" spans="2:7" s="12" customFormat="1" ht="11.25">
      <c r="B80" s="91"/>
      <c r="C80" s="82">
        <v>7780</v>
      </c>
      <c r="D80" s="84" t="s">
        <v>148</v>
      </c>
      <c r="E80" s="125"/>
      <c r="F80" s="124"/>
      <c r="G80" s="149"/>
    </row>
    <row r="81" spans="2:7" s="12" customFormat="1" ht="11.25">
      <c r="B81" s="91"/>
      <c r="C81" s="82">
        <v>7781</v>
      </c>
      <c r="D81" s="84" t="s">
        <v>149</v>
      </c>
      <c r="E81" s="126"/>
      <c r="F81" s="124"/>
      <c r="G81" s="149"/>
    </row>
    <row r="82" spans="1:7" s="12" customFormat="1" ht="17.25" customHeight="1">
      <c r="A82" s="72"/>
      <c r="B82" s="91"/>
      <c r="C82" s="98"/>
      <c r="D82" s="17"/>
      <c r="E82" s="111"/>
      <c r="F82" s="121"/>
      <c r="G82" s="109"/>
    </row>
    <row r="83" spans="1:7" s="12" customFormat="1" ht="17.25" customHeight="1">
      <c r="A83" s="72"/>
      <c r="B83" s="91"/>
      <c r="C83" s="98"/>
      <c r="D83" s="72"/>
      <c r="E83" s="112"/>
      <c r="F83" s="121"/>
      <c r="G83" s="109"/>
    </row>
    <row r="84" spans="1:7" s="12" customFormat="1" ht="17.25" customHeight="1">
      <c r="A84" s="327"/>
      <c r="B84" s="327"/>
      <c r="C84" s="327"/>
      <c r="D84" s="327"/>
      <c r="E84" s="115"/>
      <c r="F84" s="115" t="s">
        <v>0</v>
      </c>
      <c r="G84" s="115">
        <f>G7+G17+G37+G45+G56+G64+G72</f>
        <v>0</v>
      </c>
    </row>
    <row r="85" spans="1:7" ht="17.25" customHeight="1">
      <c r="A85" s="72"/>
      <c r="F85" s="117"/>
      <c r="G85" s="106"/>
    </row>
    <row r="86" spans="3:7" s="92" customFormat="1" ht="26.25" customHeight="1">
      <c r="C86" s="103" t="s">
        <v>127</v>
      </c>
      <c r="D86" s="328" t="s">
        <v>249</v>
      </c>
      <c r="E86" s="328"/>
      <c r="F86" s="328"/>
      <c r="G86" s="328"/>
    </row>
  </sheetData>
  <sheetProtection password="E8B1" sheet="1" objects="1" scenarios="1"/>
  <mergeCells count="12">
    <mergeCell ref="A3:C3"/>
    <mergeCell ref="D3:E3"/>
    <mergeCell ref="A5:C5"/>
    <mergeCell ref="E5:F5"/>
    <mergeCell ref="D7:F7"/>
    <mergeCell ref="D17:F17"/>
    <mergeCell ref="D37:F37"/>
    <mergeCell ref="D45:F45"/>
    <mergeCell ref="D56:F56"/>
    <mergeCell ref="D64:F64"/>
    <mergeCell ref="A84:D84"/>
    <mergeCell ref="D86:G86"/>
  </mergeCells>
  <printOptions horizontalCentered="1"/>
  <pageMargins left="0.7500000000000001" right="0.7500000000000001" top="0.94" bottom="0.5800000000000001" header="0.13" footer="0.19"/>
  <pageSetup fitToHeight="0" fitToWidth="1" horizontalDpi="600" verticalDpi="600" orientation="portrait" paperSize="9" scale="61"/>
  <headerFooter alignWithMargins="0">
    <oddHeader>&amp;L&amp;K000000          &amp;G
DIOCESIS DE CARTAGENA&amp;C&amp;"Arial,Negrita"&amp;12&amp;K000000RENDICION CUENTAS ANUALES
DEL EJERCICIO
HERMANDAD, COFRADÍA O CABILDO&amp;R&amp;K000000&amp;G         
Delegación Diocesana de
Hermandades y Cofradías</oddHeader>
    <oddFooter>&amp;C&amp;F&amp;RPágina &amp;P</oddFooter>
  </headerFooter>
  <drawing r:id="rId1"/>
  <legacyDrawingHF r:id="rId2"/>
</worksheet>
</file>

<file path=xl/worksheets/sheet9.xml><?xml version="1.0" encoding="utf-8"?>
<worksheet xmlns="http://schemas.openxmlformats.org/spreadsheetml/2006/main" xmlns:r="http://schemas.openxmlformats.org/officeDocument/2006/relationships">
  <sheetPr codeName="Hoja7">
    <pageSetUpPr fitToPage="1"/>
  </sheetPr>
  <dimension ref="A1:G132"/>
  <sheetViews>
    <sheetView showGridLines="0" zoomScalePageLayoutView="0" workbookViewId="0" topLeftCell="A3">
      <selection activeCell="G3" sqref="G3"/>
    </sheetView>
  </sheetViews>
  <sheetFormatPr defaultColWidth="11.421875" defaultRowHeight="12.75"/>
  <cols>
    <col min="1" max="1" width="4.421875" style="131" customWidth="1"/>
    <col min="2" max="2" width="5.28125" style="131" customWidth="1"/>
    <col min="3" max="3" width="6.421875" style="142" customWidth="1"/>
    <col min="4" max="4" width="66.7109375" style="12" customWidth="1"/>
    <col min="5" max="6" width="16.00390625" style="105" customWidth="1"/>
    <col min="7" max="7" width="16.00390625" style="150" customWidth="1"/>
    <col min="8" max="16384" width="11.421875" style="12" customWidth="1"/>
  </cols>
  <sheetData>
    <row r="1" ht="19.5">
      <c r="D1" s="170" t="s">
        <v>313</v>
      </c>
    </row>
    <row r="3" spans="1:7" s="22" customFormat="1" ht="16.5" customHeight="1">
      <c r="A3" s="325" t="s">
        <v>251</v>
      </c>
      <c r="B3" s="325"/>
      <c r="C3" s="325"/>
      <c r="D3" s="331"/>
      <c r="E3" s="331"/>
      <c r="F3" s="146" t="s">
        <v>252</v>
      </c>
      <c r="G3" s="159"/>
    </row>
    <row r="5" spans="1:7" s="19" customFormat="1" ht="11.25">
      <c r="A5" s="333" t="s">
        <v>255</v>
      </c>
      <c r="B5" s="333"/>
      <c r="C5" s="333"/>
      <c r="D5" s="140" t="s">
        <v>256</v>
      </c>
      <c r="E5" s="332" t="s">
        <v>207</v>
      </c>
      <c r="F5" s="332"/>
      <c r="G5" s="163" t="s">
        <v>254</v>
      </c>
    </row>
    <row r="6" spans="3:7" s="19" customFormat="1" ht="11.25">
      <c r="C6" s="143"/>
      <c r="D6" s="32"/>
      <c r="E6" s="147"/>
      <c r="F6" s="147"/>
      <c r="G6" s="147"/>
    </row>
    <row r="7" spans="1:7" s="19" customFormat="1" ht="11.25">
      <c r="A7" s="99">
        <v>60</v>
      </c>
      <c r="C7" s="98"/>
      <c r="D7" s="322" t="s">
        <v>265</v>
      </c>
      <c r="E7" s="322"/>
      <c r="F7" s="322"/>
      <c r="G7" s="115">
        <f>F8+F10+F12+F14</f>
        <v>0</v>
      </c>
    </row>
    <row r="8" spans="2:7" ht="11.25">
      <c r="B8" s="136">
        <v>600</v>
      </c>
      <c r="D8" s="93" t="s">
        <v>35</v>
      </c>
      <c r="E8" s="110"/>
      <c r="F8" s="153">
        <f>SUM(E9)</f>
        <v>0</v>
      </c>
      <c r="G8" s="149"/>
    </row>
    <row r="9" spans="1:7" s="91" customFormat="1" ht="10.5">
      <c r="A9" s="98"/>
      <c r="B9" s="134"/>
      <c r="C9" s="142">
        <v>6000</v>
      </c>
      <c r="D9" s="88" t="s">
        <v>264</v>
      </c>
      <c r="E9" s="127"/>
      <c r="F9" s="120"/>
      <c r="G9" s="149"/>
    </row>
    <row r="10" spans="2:7" ht="11.25">
      <c r="B10" s="136">
        <v>601</v>
      </c>
      <c r="D10" s="93" t="s">
        <v>266</v>
      </c>
      <c r="E10" s="109"/>
      <c r="F10" s="153">
        <f>SUM(E11)</f>
        <v>0</v>
      </c>
      <c r="G10" s="149"/>
    </row>
    <row r="11" spans="2:7" ht="11.25">
      <c r="B11" s="134"/>
      <c r="C11" s="142">
        <v>6010</v>
      </c>
      <c r="D11" s="88" t="s">
        <v>267</v>
      </c>
      <c r="E11" s="127"/>
      <c r="F11" s="120"/>
      <c r="G11" s="149"/>
    </row>
    <row r="12" spans="2:7" ht="11.25">
      <c r="B12" s="136">
        <v>602</v>
      </c>
      <c r="D12" s="93" t="s">
        <v>151</v>
      </c>
      <c r="E12" s="110"/>
      <c r="F12" s="153">
        <f>SUM(E13)</f>
        <v>0</v>
      </c>
      <c r="G12" s="149"/>
    </row>
    <row r="13" spans="2:7" ht="11.25">
      <c r="B13" s="134"/>
      <c r="C13" s="142">
        <v>6020</v>
      </c>
      <c r="D13" s="88" t="s">
        <v>268</v>
      </c>
      <c r="E13" s="127"/>
      <c r="F13" s="120"/>
      <c r="G13" s="149"/>
    </row>
    <row r="14" spans="2:7" ht="11.25">
      <c r="B14" s="136">
        <v>607</v>
      </c>
      <c r="D14" s="93" t="s">
        <v>269</v>
      </c>
      <c r="E14" s="110"/>
      <c r="F14" s="153">
        <f>SUM(E15)</f>
        <v>0</v>
      </c>
      <c r="G14" s="149"/>
    </row>
    <row r="15" spans="1:7" s="91" customFormat="1" ht="10.5">
      <c r="A15" s="98"/>
      <c r="B15" s="134"/>
      <c r="C15" s="142">
        <v>6070</v>
      </c>
      <c r="D15" s="88" t="s">
        <v>270</v>
      </c>
      <c r="E15" s="127"/>
      <c r="F15" s="120"/>
      <c r="G15" s="149"/>
    </row>
    <row r="16" spans="1:7" s="91" customFormat="1" ht="10.5">
      <c r="A16" s="98"/>
      <c r="B16" s="134"/>
      <c r="C16" s="142"/>
      <c r="D16" s="88"/>
      <c r="E16" s="109"/>
      <c r="F16" s="120"/>
      <c r="G16" s="149"/>
    </row>
    <row r="17" spans="1:7" ht="11.25">
      <c r="A17" s="99">
        <v>61</v>
      </c>
      <c r="D17" s="322" t="s">
        <v>152</v>
      </c>
      <c r="E17" s="322"/>
      <c r="F17" s="322"/>
      <c r="G17" s="115">
        <f>F18-F20</f>
        <v>0</v>
      </c>
    </row>
    <row r="18" spans="2:7" ht="11.25">
      <c r="B18" s="136">
        <v>610</v>
      </c>
      <c r="D18" s="93" t="s">
        <v>153</v>
      </c>
      <c r="E18" s="109"/>
      <c r="F18" s="153">
        <f>SUM(E19)</f>
        <v>0</v>
      </c>
      <c r="G18" s="120"/>
    </row>
    <row r="19" spans="2:7" ht="11.25">
      <c r="B19" s="134"/>
      <c r="C19" s="142">
        <v>6100</v>
      </c>
      <c r="D19" s="88" t="s">
        <v>271</v>
      </c>
      <c r="E19" s="127"/>
      <c r="F19" s="121"/>
      <c r="G19" s="120"/>
    </row>
    <row r="20" spans="2:7" ht="11.25">
      <c r="B20" s="136">
        <v>610</v>
      </c>
      <c r="D20" s="93" t="s">
        <v>154</v>
      </c>
      <c r="E20" s="109"/>
      <c r="F20" s="153">
        <f>SUM(E21)</f>
        <v>0</v>
      </c>
      <c r="G20" s="120"/>
    </row>
    <row r="21" spans="1:7" s="91" customFormat="1" ht="10.5">
      <c r="A21" s="98"/>
      <c r="B21" s="134"/>
      <c r="C21" s="142">
        <v>6100</v>
      </c>
      <c r="D21" s="88" t="s">
        <v>272</v>
      </c>
      <c r="E21" s="127"/>
      <c r="F21" s="121"/>
      <c r="G21" s="120"/>
    </row>
    <row r="22" spans="2:7" ht="11.25">
      <c r="B22" s="136"/>
      <c r="D22" s="93"/>
      <c r="E22" s="110"/>
      <c r="F22" s="158"/>
      <c r="G22" s="120"/>
    </row>
    <row r="23" spans="1:7" ht="11.25">
      <c r="A23" s="19">
        <v>62</v>
      </c>
      <c r="B23" s="134"/>
      <c r="D23" s="330" t="s">
        <v>253</v>
      </c>
      <c r="E23" s="330"/>
      <c r="F23" s="330"/>
      <c r="G23" s="115">
        <f>F24+F28+F33+F36+F38+F42+F44+F47+F52</f>
        <v>0</v>
      </c>
    </row>
    <row r="24" spans="2:7" ht="11.25">
      <c r="B24" s="96">
        <v>621</v>
      </c>
      <c r="D24" s="102" t="s">
        <v>155</v>
      </c>
      <c r="E24" s="114"/>
      <c r="F24" s="153">
        <f>SUM(E25:E27)</f>
        <v>0</v>
      </c>
      <c r="G24" s="271"/>
    </row>
    <row r="25" spans="2:7" ht="11.25">
      <c r="B25" s="134"/>
      <c r="C25" s="134">
        <v>6210</v>
      </c>
      <c r="D25" s="88" t="s">
        <v>156</v>
      </c>
      <c r="E25" s="127"/>
      <c r="F25" s="121"/>
      <c r="G25" s="120"/>
    </row>
    <row r="26" spans="2:7" ht="11.25">
      <c r="B26" s="134"/>
      <c r="C26" s="134">
        <v>6211</v>
      </c>
      <c r="D26" s="88" t="s">
        <v>159</v>
      </c>
      <c r="E26" s="128"/>
      <c r="F26" s="121"/>
      <c r="G26" s="120"/>
    </row>
    <row r="27" spans="2:7" ht="11.25">
      <c r="B27" s="134"/>
      <c r="C27" s="134">
        <v>6212</v>
      </c>
      <c r="D27" s="88" t="s">
        <v>259</v>
      </c>
      <c r="E27" s="128"/>
      <c r="F27" s="121"/>
      <c r="G27" s="120"/>
    </row>
    <row r="28" spans="2:7" ht="11.25">
      <c r="B28" s="136">
        <v>622</v>
      </c>
      <c r="D28" s="138" t="s">
        <v>157</v>
      </c>
      <c r="E28" s="112"/>
      <c r="F28" s="153">
        <f>SUM(E29:E32)</f>
        <v>0</v>
      </c>
      <c r="G28" s="120"/>
    </row>
    <row r="29" spans="2:7" ht="11.25">
      <c r="B29" s="134"/>
      <c r="C29" s="134">
        <v>6220</v>
      </c>
      <c r="D29" s="88" t="s">
        <v>260</v>
      </c>
      <c r="E29" s="127"/>
      <c r="F29" s="121"/>
      <c r="G29" s="120"/>
    </row>
    <row r="30" spans="2:7" ht="11.25">
      <c r="B30" s="134"/>
      <c r="C30" s="134">
        <v>6221</v>
      </c>
      <c r="D30" s="88" t="s">
        <v>158</v>
      </c>
      <c r="E30" s="128"/>
      <c r="F30" s="121"/>
      <c r="G30" s="120"/>
    </row>
    <row r="31" spans="2:7" ht="11.25">
      <c r="B31" s="134"/>
      <c r="C31" s="134">
        <v>6222</v>
      </c>
      <c r="D31" s="88" t="s">
        <v>261</v>
      </c>
      <c r="E31" s="128"/>
      <c r="F31" s="121"/>
      <c r="G31" s="120"/>
    </row>
    <row r="32" spans="2:7" ht="11.25">
      <c r="B32" s="134"/>
      <c r="C32" s="134">
        <v>6223</v>
      </c>
      <c r="D32" s="88" t="s">
        <v>292</v>
      </c>
      <c r="E32" s="128"/>
      <c r="F32" s="121"/>
      <c r="G32" s="120"/>
    </row>
    <row r="33" spans="2:7" ht="11.25">
      <c r="B33" s="136">
        <v>623</v>
      </c>
      <c r="D33" s="93" t="s">
        <v>160</v>
      </c>
      <c r="E33" s="112"/>
      <c r="F33" s="153">
        <f>SUM(E34:E35)</f>
        <v>0</v>
      </c>
      <c r="G33" s="120"/>
    </row>
    <row r="34" spans="2:7" ht="11.25">
      <c r="B34" s="134"/>
      <c r="C34" s="142">
        <v>6230</v>
      </c>
      <c r="D34" s="88" t="s">
        <v>262</v>
      </c>
      <c r="E34" s="127"/>
      <c r="F34" s="121"/>
      <c r="G34" s="120"/>
    </row>
    <row r="35" spans="2:7" ht="11.25">
      <c r="B35" s="134"/>
      <c r="C35" s="142">
        <v>6231</v>
      </c>
      <c r="D35" s="88" t="s">
        <v>263</v>
      </c>
      <c r="E35" s="128"/>
      <c r="F35" s="121"/>
      <c r="G35" s="120"/>
    </row>
    <row r="36" spans="2:7" ht="11.25">
      <c r="B36" s="136">
        <v>624</v>
      </c>
      <c r="D36" s="93" t="s">
        <v>161</v>
      </c>
      <c r="E36" s="112"/>
      <c r="F36" s="153">
        <f>SUM(E37)</f>
        <v>0</v>
      </c>
      <c r="G36" s="120"/>
    </row>
    <row r="37" spans="2:7" ht="11.25">
      <c r="B37" s="134"/>
      <c r="C37" s="142">
        <v>6240</v>
      </c>
      <c r="D37" s="88" t="s">
        <v>273</v>
      </c>
      <c r="E37" s="127"/>
      <c r="F37" s="120"/>
      <c r="G37" s="120"/>
    </row>
    <row r="38" spans="2:7" ht="11.25">
      <c r="B38" s="136">
        <v>625</v>
      </c>
      <c r="D38" s="138" t="s">
        <v>162</v>
      </c>
      <c r="E38" s="112"/>
      <c r="F38" s="153">
        <f>SUM(E39:E41)</f>
        <v>0</v>
      </c>
      <c r="G38" s="120"/>
    </row>
    <row r="39" spans="2:7" ht="11.25">
      <c r="B39" s="134"/>
      <c r="C39" s="134">
        <v>6250</v>
      </c>
      <c r="D39" s="88" t="s">
        <v>274</v>
      </c>
      <c r="E39" s="127"/>
      <c r="F39" s="121"/>
      <c r="G39" s="120"/>
    </row>
    <row r="40" spans="2:7" ht="11.25">
      <c r="B40" s="134"/>
      <c r="C40" s="134">
        <v>6251</v>
      </c>
      <c r="D40" s="88" t="s">
        <v>275</v>
      </c>
      <c r="E40" s="128"/>
      <c r="F40" s="121"/>
      <c r="G40" s="120"/>
    </row>
    <row r="41" spans="2:7" ht="11.25">
      <c r="B41" s="82"/>
      <c r="C41" s="82">
        <v>6251</v>
      </c>
      <c r="D41" s="88" t="s">
        <v>276</v>
      </c>
      <c r="E41" s="128"/>
      <c r="F41" s="121"/>
      <c r="G41" s="271"/>
    </row>
    <row r="42" spans="2:7" ht="11.25">
      <c r="B42" s="136">
        <v>626</v>
      </c>
      <c r="D42" s="93" t="s">
        <v>163</v>
      </c>
      <c r="E42" s="112"/>
      <c r="F42" s="153">
        <f>SUM(E43)</f>
        <v>0</v>
      </c>
      <c r="G42" s="120"/>
    </row>
    <row r="43" spans="2:7" ht="11.25">
      <c r="B43" s="134"/>
      <c r="C43" s="142">
        <v>6260</v>
      </c>
      <c r="D43" s="88" t="s">
        <v>277</v>
      </c>
      <c r="E43" s="127"/>
      <c r="F43" s="120"/>
      <c r="G43" s="120"/>
    </row>
    <row r="44" spans="2:7" ht="11.25">
      <c r="B44" s="96">
        <v>627</v>
      </c>
      <c r="D44" s="102" t="s">
        <v>164</v>
      </c>
      <c r="E44" s="114"/>
      <c r="F44" s="153">
        <f>SUM(E45:E46)</f>
        <v>0</v>
      </c>
      <c r="G44" s="120"/>
    </row>
    <row r="45" spans="2:7" ht="11.25">
      <c r="B45" s="134"/>
      <c r="C45" s="134">
        <v>6270</v>
      </c>
      <c r="D45" s="88" t="s">
        <v>172</v>
      </c>
      <c r="E45" s="127"/>
      <c r="F45" s="121"/>
      <c r="G45" s="120"/>
    </row>
    <row r="46" spans="2:7" ht="11.25">
      <c r="B46" s="134"/>
      <c r="C46" s="134">
        <v>6271</v>
      </c>
      <c r="D46" s="88" t="s">
        <v>165</v>
      </c>
      <c r="E46" s="128"/>
      <c r="F46" s="121"/>
      <c r="G46" s="120"/>
    </row>
    <row r="47" spans="2:7" ht="11.25">
      <c r="B47" s="136">
        <v>628</v>
      </c>
      <c r="D47" s="138" t="s">
        <v>166</v>
      </c>
      <c r="E47" s="112"/>
      <c r="F47" s="153">
        <f>SUM(E48:E51)</f>
        <v>0</v>
      </c>
      <c r="G47" s="120"/>
    </row>
    <row r="48" spans="2:7" ht="11.25">
      <c r="B48" s="82"/>
      <c r="C48" s="82">
        <v>6281</v>
      </c>
      <c r="D48" s="132" t="s">
        <v>167</v>
      </c>
      <c r="E48" s="154"/>
      <c r="F48" s="121"/>
      <c r="G48" s="271"/>
    </row>
    <row r="49" spans="2:7" ht="11.25">
      <c r="B49" s="134"/>
      <c r="C49" s="134">
        <v>6282</v>
      </c>
      <c r="D49" s="88" t="s">
        <v>168</v>
      </c>
      <c r="E49" s="128"/>
      <c r="F49" s="121"/>
      <c r="G49" s="120"/>
    </row>
    <row r="50" spans="2:7" ht="11.25">
      <c r="B50" s="134"/>
      <c r="C50" s="134">
        <v>6283</v>
      </c>
      <c r="D50" s="88" t="s">
        <v>169</v>
      </c>
      <c r="E50" s="128"/>
      <c r="F50" s="121"/>
      <c r="G50" s="120"/>
    </row>
    <row r="51" spans="2:7" ht="11.25">
      <c r="B51" s="134"/>
      <c r="C51" s="134">
        <v>6284</v>
      </c>
      <c r="D51" s="88" t="s">
        <v>170</v>
      </c>
      <c r="E51" s="128"/>
      <c r="F51" s="121"/>
      <c r="G51" s="120"/>
    </row>
    <row r="52" spans="2:7" ht="11.25">
      <c r="B52" s="96">
        <v>629</v>
      </c>
      <c r="D52" s="102" t="s">
        <v>171</v>
      </c>
      <c r="E52" s="114"/>
      <c r="F52" s="153">
        <f>SUM(E53:E61)</f>
        <v>0</v>
      </c>
      <c r="G52" s="120"/>
    </row>
    <row r="53" spans="2:7" ht="11.25">
      <c r="B53" s="96"/>
      <c r="C53" s="142">
        <v>6290</v>
      </c>
      <c r="D53" s="132" t="s">
        <v>257</v>
      </c>
      <c r="E53" s="154"/>
      <c r="F53" s="121"/>
      <c r="G53" s="120"/>
    </row>
    <row r="54" spans="2:7" ht="11.25">
      <c r="B54" s="134"/>
      <c r="C54" s="134">
        <v>6291</v>
      </c>
      <c r="D54" s="88" t="s">
        <v>5</v>
      </c>
      <c r="E54" s="128"/>
      <c r="F54" s="121"/>
      <c r="G54" s="120"/>
    </row>
    <row r="55" spans="2:7" ht="11.25">
      <c r="B55" s="134"/>
      <c r="C55" s="134">
        <v>6292</v>
      </c>
      <c r="D55" s="88" t="s">
        <v>6</v>
      </c>
      <c r="E55" s="128"/>
      <c r="F55" s="121"/>
      <c r="G55" s="120"/>
    </row>
    <row r="56" spans="2:7" ht="11.25">
      <c r="B56" s="134"/>
      <c r="C56" s="134">
        <v>6293</v>
      </c>
      <c r="D56" s="88" t="s">
        <v>173</v>
      </c>
      <c r="E56" s="128"/>
      <c r="F56" s="121"/>
      <c r="G56" s="120"/>
    </row>
    <row r="57" spans="2:7" ht="11.25">
      <c r="B57" s="134"/>
      <c r="C57" s="134">
        <v>6294</v>
      </c>
      <c r="D57" s="88" t="s">
        <v>174</v>
      </c>
      <c r="E57" s="128"/>
      <c r="F57" s="121"/>
      <c r="G57" s="120"/>
    </row>
    <row r="58" spans="2:7" ht="11.25">
      <c r="B58" s="134"/>
      <c r="C58" s="134">
        <v>6295</v>
      </c>
      <c r="D58" s="88" t="s">
        <v>175</v>
      </c>
      <c r="E58" s="128"/>
      <c r="F58" s="121"/>
      <c r="G58" s="120"/>
    </row>
    <row r="59" spans="2:7" ht="11.25">
      <c r="B59" s="134"/>
      <c r="C59" s="134">
        <v>6296</v>
      </c>
      <c r="D59" s="88" t="s">
        <v>280</v>
      </c>
      <c r="E59" s="128"/>
      <c r="F59" s="121"/>
      <c r="G59" s="120"/>
    </row>
    <row r="60" spans="2:7" ht="11.25">
      <c r="B60" s="134"/>
      <c r="C60" s="134">
        <v>6297</v>
      </c>
      <c r="D60" s="88" t="s">
        <v>281</v>
      </c>
      <c r="E60" s="128"/>
      <c r="F60" s="121"/>
      <c r="G60" s="120"/>
    </row>
    <row r="61" spans="2:7" ht="11.25">
      <c r="B61" s="96"/>
      <c r="C61" s="96">
        <v>6298</v>
      </c>
      <c r="D61" s="102" t="s">
        <v>8</v>
      </c>
      <c r="E61" s="156">
        <f>SUM(E62:E67)</f>
        <v>0</v>
      </c>
      <c r="F61" s="121"/>
      <c r="G61" s="120"/>
    </row>
    <row r="62" spans="2:7" ht="11.25">
      <c r="B62" s="134"/>
      <c r="C62" s="134">
        <v>62980</v>
      </c>
      <c r="D62" s="88" t="s">
        <v>37</v>
      </c>
      <c r="E62" s="127"/>
      <c r="F62" s="121"/>
      <c r="G62" s="120"/>
    </row>
    <row r="63" spans="2:7" ht="11.25">
      <c r="B63" s="134"/>
      <c r="C63" s="134">
        <v>62981</v>
      </c>
      <c r="D63" s="88" t="s">
        <v>4</v>
      </c>
      <c r="E63" s="128"/>
      <c r="F63" s="121"/>
      <c r="G63" s="120"/>
    </row>
    <row r="64" spans="2:7" ht="11.25">
      <c r="B64" s="134"/>
      <c r="C64" s="134">
        <v>62982</v>
      </c>
      <c r="D64" s="88" t="s">
        <v>176</v>
      </c>
      <c r="E64" s="128"/>
      <c r="F64" s="121"/>
      <c r="G64" s="120"/>
    </row>
    <row r="65" spans="2:7" ht="11.25">
      <c r="B65" s="134"/>
      <c r="C65" s="134">
        <v>62983</v>
      </c>
      <c r="D65" s="88" t="s">
        <v>177</v>
      </c>
      <c r="E65" s="128"/>
      <c r="F65" s="121"/>
      <c r="G65" s="120"/>
    </row>
    <row r="66" spans="2:7" ht="11.25">
      <c r="B66" s="134"/>
      <c r="C66" s="134">
        <v>62983</v>
      </c>
      <c r="D66" s="133" t="s">
        <v>178</v>
      </c>
      <c r="E66" s="155"/>
      <c r="F66" s="121"/>
      <c r="G66" s="120"/>
    </row>
    <row r="67" spans="2:7" ht="11.25">
      <c r="B67" s="134"/>
      <c r="C67" s="134">
        <v>62984</v>
      </c>
      <c r="D67" s="88" t="s">
        <v>12</v>
      </c>
      <c r="E67" s="128"/>
      <c r="F67" s="121"/>
      <c r="G67" s="120"/>
    </row>
    <row r="68" spans="2:7" ht="11.25">
      <c r="B68" s="134"/>
      <c r="C68" s="134"/>
      <c r="D68" s="88"/>
      <c r="E68" s="109"/>
      <c r="F68" s="121"/>
      <c r="G68" s="120"/>
    </row>
    <row r="69" spans="1:7" ht="11.25">
      <c r="A69" s="99">
        <v>63</v>
      </c>
      <c r="D69" s="322" t="s">
        <v>179</v>
      </c>
      <c r="E69" s="322"/>
      <c r="F69" s="322"/>
      <c r="G69" s="115">
        <f>F70+F72</f>
        <v>0</v>
      </c>
    </row>
    <row r="70" spans="2:7" ht="11.25">
      <c r="B70" s="136">
        <v>630</v>
      </c>
      <c r="D70" s="93" t="s">
        <v>180</v>
      </c>
      <c r="E70" s="109"/>
      <c r="F70" s="153">
        <f>SUM(E71)</f>
        <v>0</v>
      </c>
      <c r="G70" s="120"/>
    </row>
    <row r="71" spans="1:7" s="91" customFormat="1" ht="10.5">
      <c r="A71" s="98"/>
      <c r="B71" s="134"/>
      <c r="C71" s="142">
        <v>6300</v>
      </c>
      <c r="D71" s="88" t="s">
        <v>293</v>
      </c>
      <c r="E71" s="127"/>
      <c r="F71" s="121"/>
      <c r="G71" s="120"/>
    </row>
    <row r="72" spans="2:7" ht="11.25">
      <c r="B72" s="136">
        <v>631</v>
      </c>
      <c r="D72" s="93" t="s">
        <v>181</v>
      </c>
      <c r="E72" s="109"/>
      <c r="F72" s="153">
        <f>SUM(E73:E74)</f>
        <v>0</v>
      </c>
      <c r="G72" s="120"/>
    </row>
    <row r="73" spans="2:7" ht="11.25">
      <c r="B73" s="134"/>
      <c r="C73" s="142">
        <v>6310</v>
      </c>
      <c r="D73" s="88" t="s">
        <v>284</v>
      </c>
      <c r="E73" s="127"/>
      <c r="F73" s="121"/>
      <c r="G73" s="120"/>
    </row>
    <row r="74" spans="2:7" ht="11.25">
      <c r="B74" s="134"/>
      <c r="C74" s="142">
        <v>6311</v>
      </c>
      <c r="D74" s="88" t="s">
        <v>285</v>
      </c>
      <c r="E74" s="128"/>
      <c r="F74" s="121"/>
      <c r="G74" s="120"/>
    </row>
    <row r="75" spans="2:7" ht="11.25">
      <c r="B75" s="134"/>
      <c r="D75" s="88"/>
      <c r="E75" s="109"/>
      <c r="F75" s="121"/>
      <c r="G75" s="120"/>
    </row>
    <row r="76" spans="1:7" ht="11.25">
      <c r="A76" s="99">
        <v>64</v>
      </c>
      <c r="D76" s="322" t="s">
        <v>182</v>
      </c>
      <c r="E76" s="322"/>
      <c r="F76" s="322"/>
      <c r="G76" s="115">
        <f>F77+F79+F81</f>
        <v>0</v>
      </c>
    </row>
    <row r="77" spans="2:7" ht="11.25">
      <c r="B77" s="136">
        <v>640</v>
      </c>
      <c r="D77" s="93" t="s">
        <v>183</v>
      </c>
      <c r="E77" s="109"/>
      <c r="F77" s="153">
        <f>SUM(E78)</f>
        <v>0</v>
      </c>
      <c r="G77" s="149"/>
    </row>
    <row r="78" spans="2:7" ht="11.25">
      <c r="B78" s="134"/>
      <c r="C78" s="142">
        <v>6400</v>
      </c>
      <c r="D78" s="88" t="s">
        <v>278</v>
      </c>
      <c r="E78" s="127"/>
      <c r="F78" s="121"/>
      <c r="G78" s="149"/>
    </row>
    <row r="79" spans="2:7" ht="11.25">
      <c r="B79" s="136">
        <v>642</v>
      </c>
      <c r="D79" s="141" t="s">
        <v>184</v>
      </c>
      <c r="E79" s="149"/>
      <c r="F79" s="153">
        <f>SUM(E80)</f>
        <v>0</v>
      </c>
      <c r="G79" s="149"/>
    </row>
    <row r="80" spans="2:7" ht="11.25">
      <c r="B80" s="134"/>
      <c r="C80" s="142">
        <v>6420</v>
      </c>
      <c r="D80" s="133" t="s">
        <v>279</v>
      </c>
      <c r="E80" s="157"/>
      <c r="F80" s="121"/>
      <c r="G80" s="149"/>
    </row>
    <row r="81" spans="2:7" ht="11.25">
      <c r="B81" s="136">
        <v>649</v>
      </c>
      <c r="D81" s="141" t="s">
        <v>186</v>
      </c>
      <c r="E81" s="149"/>
      <c r="F81" s="153">
        <f>SUM(E82:E83)</f>
        <v>0</v>
      </c>
      <c r="G81" s="149"/>
    </row>
    <row r="82" spans="1:7" s="91" customFormat="1" ht="10.5">
      <c r="A82" s="98"/>
      <c r="B82" s="134"/>
      <c r="C82" s="142">
        <v>6490</v>
      </c>
      <c r="D82" s="133" t="s">
        <v>282</v>
      </c>
      <c r="E82" s="157"/>
      <c r="F82" s="121"/>
      <c r="G82" s="149"/>
    </row>
    <row r="83" spans="1:7" s="91" customFormat="1" ht="10.5">
      <c r="A83" s="98"/>
      <c r="B83" s="134"/>
      <c r="C83" s="142">
        <v>6491</v>
      </c>
      <c r="D83" s="133" t="s">
        <v>283</v>
      </c>
      <c r="E83" s="155"/>
      <c r="F83" s="121"/>
      <c r="G83" s="149"/>
    </row>
    <row r="84" spans="1:7" s="91" customFormat="1" ht="10.5">
      <c r="A84" s="98"/>
      <c r="B84" s="134"/>
      <c r="C84" s="142"/>
      <c r="D84" s="133"/>
      <c r="E84" s="149"/>
      <c r="F84" s="121"/>
      <c r="G84" s="149"/>
    </row>
    <row r="85" spans="1:7" ht="11.25">
      <c r="A85" s="99">
        <v>65</v>
      </c>
      <c r="D85" s="322" t="s">
        <v>185</v>
      </c>
      <c r="E85" s="322"/>
      <c r="F85" s="322"/>
      <c r="G85" s="115">
        <f>F86+F91+F95+F97+F99+F101</f>
        <v>0</v>
      </c>
    </row>
    <row r="86" spans="1:7" s="91" customFormat="1" ht="10.5">
      <c r="A86" s="96"/>
      <c r="B86" s="101">
        <v>650</v>
      </c>
      <c r="C86" s="142"/>
      <c r="D86" s="102" t="s">
        <v>81</v>
      </c>
      <c r="E86" s="114"/>
      <c r="F86" s="160">
        <f>SUM(E87:E90)</f>
        <v>0</v>
      </c>
      <c r="G86" s="149"/>
    </row>
    <row r="87" spans="2:7" ht="11.25">
      <c r="B87" s="19"/>
      <c r="C87" s="134">
        <v>6501</v>
      </c>
      <c r="D87" s="88" t="s">
        <v>187</v>
      </c>
      <c r="E87" s="127"/>
      <c r="F87" s="121"/>
      <c r="G87" s="149"/>
    </row>
    <row r="88" spans="2:7" ht="11.25">
      <c r="B88" s="19"/>
      <c r="C88" s="134">
        <v>6502</v>
      </c>
      <c r="D88" s="88" t="s">
        <v>188</v>
      </c>
      <c r="E88" s="128"/>
      <c r="F88" s="121"/>
      <c r="G88" s="149"/>
    </row>
    <row r="89" spans="2:7" ht="11.25">
      <c r="B89" s="19"/>
      <c r="C89" s="134">
        <v>6503</v>
      </c>
      <c r="D89" s="88" t="s">
        <v>189</v>
      </c>
      <c r="E89" s="128"/>
      <c r="F89" s="121"/>
      <c r="G89" s="149"/>
    </row>
    <row r="90" spans="2:7" ht="11.25">
      <c r="B90" s="19"/>
      <c r="C90" s="134">
        <v>6504</v>
      </c>
      <c r="D90" s="88" t="s">
        <v>190</v>
      </c>
      <c r="E90" s="128"/>
      <c r="F90" s="121"/>
      <c r="G90" s="149"/>
    </row>
    <row r="91" spans="2:7" ht="11.25">
      <c r="B91" s="19">
        <v>651</v>
      </c>
      <c r="C91" s="134"/>
      <c r="D91" s="93" t="s">
        <v>82</v>
      </c>
      <c r="E91" s="109"/>
      <c r="F91" s="153">
        <f>SUM(E92:E93)</f>
        <v>0</v>
      </c>
      <c r="G91" s="149"/>
    </row>
    <row r="92" spans="2:7" ht="11.25">
      <c r="B92" s="19"/>
      <c r="C92" s="134">
        <v>6511</v>
      </c>
      <c r="D92" s="88" t="s">
        <v>191</v>
      </c>
      <c r="E92" s="127"/>
      <c r="F92" s="121"/>
      <c r="G92" s="149"/>
    </row>
    <row r="93" spans="2:7" ht="11.25">
      <c r="B93" s="19"/>
      <c r="C93" s="134">
        <v>6512</v>
      </c>
      <c r="D93" s="88" t="s">
        <v>294</v>
      </c>
      <c r="E93" s="128"/>
      <c r="F93" s="121"/>
      <c r="G93" s="149"/>
    </row>
    <row r="94" spans="2:7" ht="11.25">
      <c r="B94" s="19"/>
      <c r="C94" s="134"/>
      <c r="D94" s="88"/>
      <c r="E94" s="109"/>
      <c r="F94" s="121"/>
      <c r="G94" s="149"/>
    </row>
    <row r="95" spans="2:7" ht="11.25">
      <c r="B95" s="136">
        <v>653</v>
      </c>
      <c r="D95" s="93" t="s">
        <v>192</v>
      </c>
      <c r="E95" s="109"/>
      <c r="F95" s="153">
        <f>SUM(E96)</f>
        <v>0</v>
      </c>
      <c r="G95" s="149"/>
    </row>
    <row r="96" spans="1:7" s="91" customFormat="1" ht="10.5">
      <c r="A96" s="98"/>
      <c r="B96" s="134"/>
      <c r="C96" s="142">
        <v>6530</v>
      </c>
      <c r="D96" s="88" t="s">
        <v>286</v>
      </c>
      <c r="E96" s="127"/>
      <c r="F96" s="121"/>
      <c r="G96" s="149"/>
    </row>
    <row r="97" spans="2:7" ht="11.25">
      <c r="B97" s="136">
        <v>654</v>
      </c>
      <c r="D97" s="93" t="s">
        <v>193</v>
      </c>
      <c r="E97" s="109"/>
      <c r="F97" s="153">
        <f>SUM(E98)</f>
        <v>0</v>
      </c>
      <c r="G97" s="149"/>
    </row>
    <row r="98" spans="1:7" s="91" customFormat="1" ht="10.5">
      <c r="A98" s="98"/>
      <c r="B98" s="134"/>
      <c r="C98" s="142">
        <v>6540</v>
      </c>
      <c r="D98" s="88" t="s">
        <v>193</v>
      </c>
      <c r="E98" s="127"/>
      <c r="F98" s="121"/>
      <c r="G98" s="149"/>
    </row>
    <row r="99" spans="2:7" ht="11.25">
      <c r="B99" s="136">
        <v>655</v>
      </c>
      <c r="D99" s="93" t="s">
        <v>194</v>
      </c>
      <c r="E99" s="109"/>
      <c r="F99" s="153">
        <f>SUM(E100)</f>
        <v>0</v>
      </c>
      <c r="G99" s="149"/>
    </row>
    <row r="100" spans="1:7" s="91" customFormat="1" ht="10.5">
      <c r="A100" s="98"/>
      <c r="B100" s="134"/>
      <c r="C100" s="142">
        <v>6550</v>
      </c>
      <c r="D100" s="88" t="s">
        <v>258</v>
      </c>
      <c r="E100" s="127"/>
      <c r="F100" s="121"/>
      <c r="G100" s="149"/>
    </row>
    <row r="101" spans="1:7" s="22" customFormat="1" ht="11.25">
      <c r="A101" s="19"/>
      <c r="B101" s="136">
        <v>659</v>
      </c>
      <c r="C101" s="137"/>
      <c r="D101" s="93" t="s">
        <v>295</v>
      </c>
      <c r="E101" s="112"/>
      <c r="F101" s="153">
        <f>SUM(E102)</f>
        <v>0</v>
      </c>
      <c r="G101" s="151"/>
    </row>
    <row r="102" spans="2:7" ht="11.25">
      <c r="B102" s="134"/>
      <c r="C102" s="142">
        <v>6590</v>
      </c>
      <c r="D102" s="88" t="s">
        <v>296</v>
      </c>
      <c r="E102" s="127"/>
      <c r="F102" s="121"/>
      <c r="G102" s="149"/>
    </row>
    <row r="103" spans="2:7" ht="11.25">
      <c r="B103" s="134"/>
      <c r="D103" s="88"/>
      <c r="E103" s="109"/>
      <c r="F103" s="121"/>
      <c r="G103" s="149"/>
    </row>
    <row r="104" spans="1:7" ht="11.25">
      <c r="A104" s="135">
        <v>66</v>
      </c>
      <c r="D104" s="330" t="s">
        <v>7</v>
      </c>
      <c r="E104" s="330"/>
      <c r="F104" s="330"/>
      <c r="G104" s="115">
        <f>F105+F108</f>
        <v>0</v>
      </c>
    </row>
    <row r="105" spans="1:7" s="95" customFormat="1" ht="10.5">
      <c r="A105" s="136"/>
      <c r="B105" s="101">
        <v>662</v>
      </c>
      <c r="C105" s="142"/>
      <c r="D105" s="93" t="s">
        <v>287</v>
      </c>
      <c r="E105" s="112"/>
      <c r="F105" s="153">
        <f>SUM(E106:E107)</f>
        <v>0</v>
      </c>
      <c r="G105" s="151"/>
    </row>
    <row r="106" spans="3:7" ht="11.25">
      <c r="C106" s="134">
        <v>6623</v>
      </c>
      <c r="D106" s="88" t="s">
        <v>195</v>
      </c>
      <c r="E106" s="127"/>
      <c r="F106" s="121"/>
      <c r="G106" s="149"/>
    </row>
    <row r="107" spans="3:7" ht="11.25">
      <c r="C107" s="134">
        <v>6624</v>
      </c>
      <c r="D107" s="88" t="s">
        <v>288</v>
      </c>
      <c r="E107" s="128"/>
      <c r="F107" s="121"/>
      <c r="G107" s="149"/>
    </row>
    <row r="108" spans="1:7" s="22" customFormat="1" ht="11.25">
      <c r="A108" s="19"/>
      <c r="B108" s="136">
        <v>669</v>
      </c>
      <c r="C108" s="142"/>
      <c r="D108" s="93" t="s">
        <v>196</v>
      </c>
      <c r="E108" s="112"/>
      <c r="F108" s="153">
        <f>SUM(E109)</f>
        <v>0</v>
      </c>
      <c r="G108" s="151"/>
    </row>
    <row r="109" spans="1:7" s="91" customFormat="1" ht="10.5">
      <c r="A109" s="98"/>
      <c r="B109" s="134"/>
      <c r="C109" s="142">
        <v>6690</v>
      </c>
      <c r="D109" s="88" t="s">
        <v>196</v>
      </c>
      <c r="E109" s="127"/>
      <c r="F109" s="121"/>
      <c r="G109" s="149"/>
    </row>
    <row r="110" spans="2:7" ht="11.25">
      <c r="B110" s="134"/>
      <c r="D110" s="88"/>
      <c r="E110" s="109"/>
      <c r="F110" s="121"/>
      <c r="G110" s="149"/>
    </row>
    <row r="111" spans="1:7" ht="11.25">
      <c r="A111" s="135">
        <v>67</v>
      </c>
      <c r="D111" s="321" t="s">
        <v>197</v>
      </c>
      <c r="E111" s="321"/>
      <c r="F111" s="321"/>
      <c r="G111" s="115">
        <f>F112+F114+F116</f>
        <v>0</v>
      </c>
    </row>
    <row r="112" spans="1:7" s="22" customFormat="1" ht="11.25">
      <c r="A112" s="136"/>
      <c r="B112" s="136">
        <v>670</v>
      </c>
      <c r="C112" s="137"/>
      <c r="D112" s="93" t="s">
        <v>198</v>
      </c>
      <c r="E112" s="112"/>
      <c r="F112" s="153">
        <f>SUM(E113)</f>
        <v>0</v>
      </c>
      <c r="G112" s="151"/>
    </row>
    <row r="113" spans="1:7" ht="11.25">
      <c r="A113" s="134"/>
      <c r="B113" s="134"/>
      <c r="C113" s="142">
        <v>6700</v>
      </c>
      <c r="D113" s="88" t="s">
        <v>289</v>
      </c>
      <c r="E113" s="127"/>
      <c r="F113" s="121"/>
      <c r="G113" s="149"/>
    </row>
    <row r="114" spans="1:7" s="22" customFormat="1" ht="11.25">
      <c r="A114" s="136"/>
      <c r="B114" s="136">
        <v>671</v>
      </c>
      <c r="C114" s="137"/>
      <c r="D114" s="93" t="s">
        <v>199</v>
      </c>
      <c r="E114" s="112"/>
      <c r="F114" s="153">
        <f>SUM(E115)</f>
        <v>0</v>
      </c>
      <c r="G114" s="151"/>
    </row>
    <row r="115" spans="1:7" ht="11.25">
      <c r="A115" s="134"/>
      <c r="B115" s="134"/>
      <c r="C115" s="142">
        <v>6710</v>
      </c>
      <c r="D115" s="88" t="s">
        <v>290</v>
      </c>
      <c r="E115" s="127"/>
      <c r="F115" s="121"/>
      <c r="G115" s="149"/>
    </row>
    <row r="116" spans="1:7" s="22" customFormat="1" ht="11.25">
      <c r="A116" s="136"/>
      <c r="B116" s="136">
        <v>678</v>
      </c>
      <c r="C116" s="137"/>
      <c r="D116" s="93" t="s">
        <v>200</v>
      </c>
      <c r="E116" s="112"/>
      <c r="F116" s="153">
        <f>SUM(E117)</f>
        <v>0</v>
      </c>
      <c r="G116" s="151"/>
    </row>
    <row r="117" spans="1:7" ht="11.25">
      <c r="A117" s="134"/>
      <c r="B117" s="134"/>
      <c r="C117" s="142">
        <v>6780</v>
      </c>
      <c r="D117" s="88" t="s">
        <v>291</v>
      </c>
      <c r="E117" s="127"/>
      <c r="F117" s="121"/>
      <c r="G117" s="149"/>
    </row>
    <row r="118" spans="1:7" ht="11.25">
      <c r="A118" s="134"/>
      <c r="B118" s="134"/>
      <c r="D118" s="88"/>
      <c r="E118" s="109"/>
      <c r="F118" s="121"/>
      <c r="G118" s="149"/>
    </row>
    <row r="119" spans="1:7" ht="11.25">
      <c r="A119" s="136">
        <v>68</v>
      </c>
      <c r="D119" s="330" t="s">
        <v>201</v>
      </c>
      <c r="E119" s="330"/>
      <c r="F119" s="330"/>
      <c r="G119" s="115">
        <f>F120+F124</f>
        <v>0</v>
      </c>
    </row>
    <row r="120" spans="1:7" s="22" customFormat="1" ht="11.25">
      <c r="A120" s="19"/>
      <c r="B120" s="136">
        <v>680</v>
      </c>
      <c r="C120" s="137"/>
      <c r="D120" s="93" t="s">
        <v>202</v>
      </c>
      <c r="E120" s="112"/>
      <c r="F120" s="153">
        <f>SUM(E121:E123)</f>
        <v>0</v>
      </c>
      <c r="G120" s="151"/>
    </row>
    <row r="121" spans="2:7" ht="11.25">
      <c r="B121" s="134"/>
      <c r="C121" s="142">
        <v>6803</v>
      </c>
      <c r="D121" s="88" t="s">
        <v>297</v>
      </c>
      <c r="E121" s="127"/>
      <c r="F121" s="121"/>
      <c r="G121" s="149"/>
    </row>
    <row r="122" spans="2:7" ht="11.25">
      <c r="B122" s="134"/>
      <c r="C122" s="142">
        <v>6806</v>
      </c>
      <c r="D122" s="88" t="s">
        <v>298</v>
      </c>
      <c r="E122" s="128"/>
      <c r="F122" s="121"/>
      <c r="G122" s="149"/>
    </row>
    <row r="123" spans="2:7" ht="11.25">
      <c r="B123" s="134"/>
      <c r="C123" s="142">
        <v>6809</v>
      </c>
      <c r="D123" s="88" t="s">
        <v>299</v>
      </c>
      <c r="E123" s="128"/>
      <c r="F123" s="121"/>
      <c r="G123" s="149"/>
    </row>
    <row r="124" spans="1:7" s="22" customFormat="1" ht="11.25">
      <c r="A124" s="19"/>
      <c r="B124" s="136">
        <v>681</v>
      </c>
      <c r="C124" s="137"/>
      <c r="D124" s="93" t="s">
        <v>203</v>
      </c>
      <c r="E124" s="112"/>
      <c r="F124" s="153">
        <f>SUM(E125:E128)</f>
        <v>0</v>
      </c>
      <c r="G124" s="151"/>
    </row>
    <row r="125" spans="2:7" ht="11.25">
      <c r="B125" s="134"/>
      <c r="C125" s="142">
        <v>6811</v>
      </c>
      <c r="D125" s="88" t="s">
        <v>300</v>
      </c>
      <c r="E125" s="127"/>
      <c r="F125" s="121"/>
      <c r="G125" s="149"/>
    </row>
    <row r="126" spans="2:7" ht="11.25">
      <c r="B126" s="134"/>
      <c r="C126" s="142">
        <v>6816</v>
      </c>
      <c r="D126" s="88" t="s">
        <v>301</v>
      </c>
      <c r="E126" s="128"/>
      <c r="F126" s="121"/>
      <c r="G126" s="149"/>
    </row>
    <row r="127" spans="2:7" ht="11.25">
      <c r="B127" s="134"/>
      <c r="C127" s="142">
        <v>6817</v>
      </c>
      <c r="D127" s="88" t="s">
        <v>302</v>
      </c>
      <c r="E127" s="128"/>
      <c r="F127" s="121"/>
      <c r="G127" s="149"/>
    </row>
    <row r="128" spans="2:7" ht="11.25">
      <c r="B128" s="134"/>
      <c r="C128" s="142">
        <v>6819</v>
      </c>
      <c r="D128" s="88" t="s">
        <v>303</v>
      </c>
      <c r="E128" s="128"/>
      <c r="F128" s="121"/>
      <c r="G128" s="149"/>
    </row>
    <row r="129" spans="2:7" ht="11.25">
      <c r="B129" s="134"/>
      <c r="D129" s="88"/>
      <c r="E129" s="109"/>
      <c r="F129" s="121"/>
      <c r="G129" s="149"/>
    </row>
    <row r="130" spans="1:7" ht="11.25">
      <c r="A130" s="19">
        <v>6</v>
      </c>
      <c r="C130" s="144"/>
      <c r="D130" s="145" t="s">
        <v>304</v>
      </c>
      <c r="E130" s="152"/>
      <c r="F130" s="152" t="s">
        <v>305</v>
      </c>
      <c r="G130" s="151">
        <f>G7+G17+G23+G69+G76+G85+G104+G111+G119</f>
        <v>0</v>
      </c>
    </row>
    <row r="132" spans="3:7" ht="11.25">
      <c r="C132" s="139" t="s">
        <v>127</v>
      </c>
      <c r="D132" s="329" t="s">
        <v>128</v>
      </c>
      <c r="E132" s="329"/>
      <c r="F132" s="329"/>
      <c r="G132" s="329"/>
    </row>
  </sheetData>
  <sheetProtection password="E8B1" sheet="1" objects="1" scenarios="1"/>
  <mergeCells count="14">
    <mergeCell ref="A3:C3"/>
    <mergeCell ref="D3:E3"/>
    <mergeCell ref="A5:C5"/>
    <mergeCell ref="E5:F5"/>
    <mergeCell ref="D7:F7"/>
    <mergeCell ref="D17:F17"/>
    <mergeCell ref="D119:F119"/>
    <mergeCell ref="D132:G132"/>
    <mergeCell ref="D23:F23"/>
    <mergeCell ref="D69:F69"/>
    <mergeCell ref="D76:F76"/>
    <mergeCell ref="D85:F85"/>
    <mergeCell ref="D104:F104"/>
    <mergeCell ref="D111:F111"/>
  </mergeCells>
  <printOptions/>
  <pageMargins left="0.6300000000000001" right="0.6300000000000001" top="1.15" bottom="0.7300000000000001" header="0.30000000000000004" footer="0.27"/>
  <pageSetup fitToHeight="0" fitToWidth="1" horizontalDpi="300" verticalDpi="300" orientation="portrait" paperSize="9" scale="64"/>
  <headerFooter alignWithMargins="0">
    <oddHeader>&amp;L&amp;K000000          &amp;G
DIOCESIS DE CARTAGENA&amp;C&amp;"Arial,Negrita"&amp;12&amp;K000000RENDICIÓN CUENTAS ANUALES
DEL EJERCICIO
HERMANDAD, COFRADÍA O CABILDO&amp;R&amp;K000000&amp;G                 
Delegación Diocesana de
Hermandades y Cofradías</oddHeader>
    <oddFooter>&amp;C&amp;F&amp;RPágina &amp;P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Arzsevilla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Gonzalez</dc:creator>
  <cp:keywords/>
  <dc:description/>
  <cp:lastModifiedBy>Marcial </cp:lastModifiedBy>
  <cp:lastPrinted>2018-12-24T11:03:41Z</cp:lastPrinted>
  <dcterms:created xsi:type="dcterms:W3CDTF">2000-02-08T13:27:22Z</dcterms:created>
  <dcterms:modified xsi:type="dcterms:W3CDTF">2019-05-10T07:57:33Z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